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0"/>
  <workbookPr/>
  <mc:AlternateContent xmlns:mc="http://schemas.openxmlformats.org/markup-compatibility/2006">
    <mc:Choice Requires="x15">
      <x15ac:absPath xmlns:x15ac="http://schemas.microsoft.com/office/spreadsheetml/2010/11/ac" url="/Users/danielforehand/Library/Mobile Documents/com~apple~CloudDocs/IK Synod/Compensation Committee/"/>
    </mc:Choice>
  </mc:AlternateContent>
  <xr:revisionPtr revIDLastSave="0" documentId="8_{B9AFE1C2-B528-8746-B270-E2BF70F2DBD8}" xr6:coauthVersionLast="47" xr6:coauthVersionMax="47" xr10:uidLastSave="{00000000-0000-0000-0000-000000000000}"/>
  <bookViews>
    <workbookView xWindow="0" yWindow="780" windowWidth="28800" windowHeight="12100" xr2:uid="{00000000-000D-0000-FFFF-FFFF00000000}"/>
  </bookViews>
  <sheets>
    <sheet name="Rostered Leader" sheetId="1" r:id="rId1"/>
    <sheet name="Reference Values" sheetId="2" r:id="rId2"/>
  </sheets>
  <definedNames>
    <definedName name="_xlnm.Print_Area" localSheetId="0">'Rostered Leader'!$A$1:$E$52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UO6Dgr2xIbMx2yaAEtPK6TFlJqA=="/>
    </ext>
  </extLst>
</workbook>
</file>

<file path=xl/calcChain.xml><?xml version="1.0" encoding="utf-8"?>
<calcChain xmlns="http://schemas.openxmlformats.org/spreadsheetml/2006/main">
  <c r="E18" i="1" l="1"/>
  <c r="D44" i="1"/>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E20" i="1" l="1"/>
  <c r="E21" i="1" s="1"/>
  <c r="C4" i="2"/>
  <c r="G4" i="2" s="1"/>
  <c r="E27" i="1" l="1"/>
  <c r="E30" i="1"/>
  <c r="G9" i="2"/>
  <c r="G10" i="2"/>
  <c r="E6" i="1"/>
  <c r="E9" i="1"/>
  <c r="E11" i="1" l="1"/>
  <c r="E29" i="1" s="1"/>
  <c r="E12" i="1"/>
  <c r="E35" i="1" l="1"/>
  <c r="E40" i="1" s="1"/>
  <c r="E36" i="1"/>
  <c r="D48" i="1" l="1"/>
</calcChain>
</file>

<file path=xl/sharedStrings.xml><?xml version="1.0" encoding="utf-8"?>
<sst xmlns="http://schemas.openxmlformats.org/spreadsheetml/2006/main" count="137" uniqueCount="133">
  <si>
    <t>STEP 1</t>
  </si>
  <si>
    <t>DETERMINING BASELINE COMPENSATION</t>
  </si>
  <si>
    <t>BASELINE</t>
  </si>
  <si>
    <t xml:space="preserve">AMOUNT A: </t>
  </si>
  <si>
    <t>BOX B:</t>
  </si>
  <si>
    <t>Below median</t>
  </si>
  <si>
    <t>AMOUNT C:</t>
  </si>
  <si>
    <t>ADJUSTED BASELINE</t>
  </si>
  <si>
    <t>[AMOUNT D = AMOUNT A + AMOUNT C.]</t>
  </si>
  <si>
    <t>AMOUNT D:</t>
  </si>
  <si>
    <t>STEP 2</t>
  </si>
  <si>
    <t>DETERMINING ADDITIONAL COMPENSATION</t>
  </si>
  <si>
    <t>YEARS OF SERVICE</t>
  </si>
  <si>
    <t>BOX E:</t>
  </si>
  <si>
    <t>NON-ROSTERED WORK EXPERIENCE</t>
  </si>
  <si>
    <t>We acknowledge the value of prior experience and maturity developed in the workplace, even outside of rostered ministry.</t>
  </si>
  <si>
    <t xml:space="preserve">BOX F: </t>
  </si>
  <si>
    <t xml:space="preserve">AMOUNT G: </t>
  </si>
  <si>
    <t>ADDITIONAL EDUCATION</t>
  </si>
  <si>
    <t xml:space="preserve">AMOUNT I: </t>
  </si>
  <si>
    <t>We recognize that the structure of some calls requires additional expertise and/or work, and some candidates bring additional gifts.</t>
  </si>
  <si>
    <t xml:space="preserve">BOX J: </t>
  </si>
  <si>
    <t>TOTAL ADDITIONAL POINTS</t>
  </si>
  <si>
    <t>ADDITIONAL VALUE</t>
  </si>
  <si>
    <t xml:space="preserve">AMOUNT L: </t>
  </si>
  <si>
    <t>STEP 3</t>
  </si>
  <si>
    <t>DETERMINING RECOMMENDED COMPENSATION</t>
  </si>
  <si>
    <t>FULL / PART TIME ADJUSTMENT</t>
  </si>
  <si>
    <t>Compensation is adjusted if the minister serves less than full time</t>
  </si>
  <si>
    <r>
      <rPr>
        <sz val="10"/>
        <color theme="1"/>
        <rFont val="Calibri"/>
        <family val="2"/>
      </rPr>
      <t>Enter the amount of time the minister spends in this position.</t>
    </r>
    <r>
      <rPr>
        <i/>
        <sz val="10"/>
        <color theme="1"/>
        <rFont val="Calibri"/>
        <family val="2"/>
      </rPr>
      <t xml:space="preserve"> If less than full time, the proportion should be determined in consultation with the synod office.</t>
    </r>
  </si>
  <si>
    <t>Full time</t>
  </si>
  <si>
    <t>STEP 4</t>
  </si>
  <si>
    <r>
      <rPr>
        <b/>
        <sz val="12"/>
        <color rgb="FFC00000"/>
        <rFont val="Calibri"/>
        <family val="2"/>
      </rPr>
      <t xml:space="preserve">TO SAVE AS PDF:  </t>
    </r>
    <r>
      <rPr>
        <sz val="12"/>
        <color theme="1"/>
        <rFont val="Calibri"/>
        <family val="2"/>
      </rPr>
      <t xml:space="preserve">Click the </t>
    </r>
    <r>
      <rPr>
        <b/>
        <sz val="12"/>
        <color rgb="FF057B3A"/>
        <rFont val="Calibri"/>
        <family val="2"/>
      </rPr>
      <t>File</t>
    </r>
    <r>
      <rPr>
        <sz val="12"/>
        <color theme="1"/>
        <rFont val="Calibri"/>
        <family val="2"/>
      </rPr>
      <t xml:space="preserve"> tab above, then </t>
    </r>
    <r>
      <rPr>
        <b/>
        <sz val="12"/>
        <color rgb="FF057B3A"/>
        <rFont val="Calibri"/>
        <family val="2"/>
      </rPr>
      <t>Export</t>
    </r>
    <r>
      <rPr>
        <sz val="12"/>
        <color theme="1"/>
        <rFont val="Calibri"/>
        <family val="2"/>
      </rPr>
      <t xml:space="preserve">.  Click the </t>
    </r>
    <r>
      <rPr>
        <b/>
        <sz val="12"/>
        <color rgb="FF057B3A"/>
        <rFont val="Calibri"/>
        <family val="2"/>
      </rPr>
      <t>Create PDF/XPS button</t>
    </r>
    <r>
      <rPr>
        <sz val="12"/>
        <color theme="1"/>
        <rFont val="Calibri"/>
        <family val="2"/>
      </rPr>
      <t xml:space="preserve"> and choose where to save the file.</t>
    </r>
  </si>
  <si>
    <t>TOTAL COST OF LIVING INCREASE</t>
  </si>
  <si>
    <t>Synod Baseline</t>
  </si>
  <si>
    <t>Fulltime / Part time Menu</t>
  </si>
  <si>
    <t>TO BE ADJUSTED BY COMPENSATION COMMITTEE EACH YEAR</t>
  </si>
  <si>
    <t>CHOOSE</t>
  </si>
  <si>
    <t>Enter above</t>
  </si>
  <si>
    <t>2023 COL increase</t>
  </si>
  <si>
    <t>Cost of Living Menu</t>
  </si>
  <si>
    <t>Three-quarter time</t>
  </si>
  <si>
    <t>2024 COL increase</t>
  </si>
  <si>
    <t>Two-thirds time</t>
  </si>
  <si>
    <t>2025 COL increase</t>
  </si>
  <si>
    <t>Half-time</t>
  </si>
  <si>
    <t>2026 COL increase</t>
  </si>
  <si>
    <t>Near median</t>
  </si>
  <si>
    <t>One-third time</t>
  </si>
  <si>
    <t>2027 COL increase</t>
  </si>
  <si>
    <t>Above median</t>
  </si>
  <si>
    <t>Quarter time</t>
  </si>
  <si>
    <t>2028 COL increase</t>
  </si>
  <si>
    <t>90% time</t>
  </si>
  <si>
    <t>2029 COL increase</t>
  </si>
  <si>
    <t>80% time</t>
  </si>
  <si>
    <t>2030 COL increase</t>
  </si>
  <si>
    <t>70% time</t>
  </si>
  <si>
    <t>2031 COL increase</t>
  </si>
  <si>
    <t>60% time</t>
  </si>
  <si>
    <t>2032 COL increase</t>
  </si>
  <si>
    <t>50% time</t>
  </si>
  <si>
    <t>2033 COL increase</t>
  </si>
  <si>
    <t>40% time</t>
  </si>
  <si>
    <t>2034 COL increase</t>
  </si>
  <si>
    <t>30% time</t>
  </si>
  <si>
    <t>2035 COL increase</t>
  </si>
  <si>
    <t>20% time</t>
  </si>
  <si>
    <t>2036 COL increase</t>
  </si>
  <si>
    <t>10% time</t>
  </si>
  <si>
    <t>2037 COL increase</t>
  </si>
  <si>
    <t>2038 COL increase</t>
  </si>
  <si>
    <t>2039 COL increase</t>
  </si>
  <si>
    <t>- Blue fields on this sheet are calculated based on the TOTAL COST OF LIVING INCREASE.</t>
  </si>
  <si>
    <t>2040 COL increase</t>
  </si>
  <si>
    <r>
      <rPr>
        <sz val="11"/>
        <color theme="1"/>
        <rFont val="Calibri"/>
        <family val="2"/>
      </rPr>
      <t xml:space="preserve">  Do not modify these unless changing the </t>
    </r>
    <r>
      <rPr>
        <i/>
        <sz val="11"/>
        <color theme="1"/>
        <rFont val="Calibri"/>
        <family val="2"/>
      </rPr>
      <t>method</t>
    </r>
    <r>
      <rPr>
        <sz val="11"/>
        <color theme="1"/>
        <rFont val="Calibri"/>
        <family val="2"/>
      </rPr>
      <t xml:space="preserve"> of calculation.</t>
    </r>
  </si>
  <si>
    <t>2041 COL increase</t>
  </si>
  <si>
    <t>2042 COL increase</t>
  </si>
  <si>
    <t>2043 COL increase</t>
  </si>
  <si>
    <t>2044 COL increase</t>
  </si>
  <si>
    <t>2045 COL increase</t>
  </si>
  <si>
    <t>- Orange fields on this sheet are yearly cost of living (COL) increases added to the Total COL Increase.</t>
  </si>
  <si>
    <t>2046 COL increase</t>
  </si>
  <si>
    <t xml:space="preserve">  These are only to be added by the Synod Compensation Committee.</t>
  </si>
  <si>
    <t>2047 COL increase</t>
  </si>
  <si>
    <t>2048 COL increase</t>
  </si>
  <si>
    <t>2049 COL increase</t>
  </si>
  <si>
    <t>2050 COL increase</t>
  </si>
  <si>
    <r>
      <t xml:space="preserve">The Indiana-Kentucky Synod covers a diverse area with housing and living costs that vary widely. 
This </t>
    </r>
    <r>
      <rPr>
        <i/>
        <sz val="10"/>
        <color theme="1"/>
        <rFont val="Calibri"/>
        <family val="2"/>
      </rPr>
      <t xml:space="preserve">adjustment </t>
    </r>
    <r>
      <rPr>
        <sz val="10"/>
        <color theme="1"/>
        <rFont val="Calibri"/>
        <family val="2"/>
      </rPr>
      <t xml:space="preserve">to the Baseline is intended to acknowledge that diversity.  It is NOT the </t>
    </r>
    <r>
      <rPr>
        <i/>
        <sz val="10"/>
        <color theme="1"/>
        <rFont val="Calibri"/>
        <family val="2"/>
      </rPr>
      <t xml:space="preserve">totality </t>
    </r>
    <r>
      <rPr>
        <sz val="10"/>
        <color theme="1"/>
        <rFont val="Calibri"/>
        <family val="2"/>
      </rPr>
      <t>of the housing allowance.</t>
    </r>
  </si>
  <si>
    <t xml:space="preserve">Points are converted to a cash value. </t>
  </si>
  <si>
    <r>
      <t>Enter the number of years of previous experience to be considered for the sake of a compensation adjustment in BOX F.  
[</t>
    </r>
    <r>
      <rPr>
        <i/>
        <sz val="10"/>
        <color theme="1"/>
        <rFont val="Calibri"/>
        <family val="2"/>
      </rPr>
      <t>AMOUNT G = BOX F / 3 (maximum of 8).]</t>
    </r>
  </si>
  <si>
    <t>1+COLA</t>
  </si>
  <si>
    <r>
      <t xml:space="preserve">
Add the upcoming year's cost of living increase to column B on this page.  
</t>
    </r>
    <r>
      <rPr>
        <i/>
        <sz val="12"/>
        <color rgb="FF0070C0"/>
        <rFont val="Calibri"/>
        <family val="2"/>
      </rPr>
      <t>The Synod Baseline and Cost of Living Menu will all automatically adjust based on this value.</t>
    </r>
    <r>
      <rPr>
        <sz val="12"/>
        <color rgb="FF0070C0"/>
        <rFont val="Calibri"/>
        <family val="2"/>
      </rPr>
      <t xml:space="preserve">
</t>
    </r>
  </si>
  <si>
    <t>LOCALIZED 
HOUSING 
ADJUSTMENT</t>
  </si>
  <si>
    <t>NEGOTIATED COMPENSATION (ALSO DEFINED COMPENSATION)</t>
  </si>
  <si>
    <t>RECOMMENDED COMPENSATION</t>
  </si>
  <si>
    <t>TOTAL</t>
  </si>
  <si>
    <t>Council President's Signature: ___________________________</t>
  </si>
  <si>
    <t>BOX P:</t>
  </si>
  <si>
    <t>DETERMINING DEFINED COMPENSATION</t>
  </si>
  <si>
    <t>Deacon's Signature: ________________________</t>
  </si>
  <si>
    <t>Baseline is what was previously known as full time "salary" for a deacon with zero years of experience.</t>
  </si>
  <si>
    <t>Total points from service, experience, education, and additional responsibilities.</t>
  </si>
  <si>
    <t>ITEMS ARE FOR CALCULATIONS ONLY</t>
  </si>
  <si>
    <t>In Box B, select the option that most closely matches the average local home prices in the area surrounding the congregation:
Below the median (less than $150,000), near it ($150,000 to $250,000) or above it (greater than $250,000).</t>
  </si>
  <si>
    <t>We acknowledge the value additional education provides rostered ministers.</t>
  </si>
  <si>
    <t>Total Portico Benefits Costs</t>
  </si>
  <si>
    <t>Professional Expenses</t>
  </si>
  <si>
    <t>Other Costs</t>
  </si>
  <si>
    <t>POINT CONVERSION FOR EXPERIENCE</t>
  </si>
  <si>
    <t>Years of experience are converted into points on a sliding scale.</t>
  </si>
  <si>
    <t xml:space="preserve">AMOUNT H: </t>
  </si>
  <si>
    <t>ADDITIONAL RESPONSIBILITIES</t>
  </si>
  <si>
    <r>
      <t xml:space="preserve">Enter additional points for </t>
    </r>
    <r>
      <rPr>
        <i/>
        <sz val="10"/>
        <color theme="1"/>
        <rFont val="Calibri"/>
        <family val="2"/>
      </rPr>
      <t xml:space="preserve">each </t>
    </r>
    <r>
      <rPr>
        <sz val="10"/>
        <color theme="1"/>
        <rFont val="Calibri"/>
        <family val="2"/>
      </rPr>
      <t>of the following situations (points are cumulative):
- Shared/multi-point ministry (minimum 5 points)
- Managing a staff of more than 3 fulltime positions (minimum 10 points) or expanded responsibilities</t>
    </r>
  </si>
  <si>
    <t xml:space="preserve">BOX K: </t>
  </si>
  <si>
    <t>AMOUNT L = AMOUNT I + BOX J + BOX K</t>
  </si>
  <si>
    <t>Each point adds 1% to the Adjusted Baseline (AMOUNT D).</t>
  </si>
  <si>
    <t xml:space="preserve">AMOUNT M: </t>
  </si>
  <si>
    <t>If the rostered minister earned one or more degrees beyond the entry level training in a ministry-related field (e.g. M.A., M.Th., D.Min., Ph.D., Th.D., S.T.M.) or completed over 450 hours of Continuing Education, the IK Synod recommends adding a minimum of 3 points.</t>
  </si>
  <si>
    <t xml:space="preserve">BOX N: </t>
  </si>
  <si>
    <t>AMOUNT O:</t>
  </si>
  <si>
    <t xml:space="preserve">Enter in BOX P the Compensation negotiated with the rostered minister given the minimum in Amount N.
During conversation, consider the following: 
•  During the past year, has our rostered minister met our mutually established ministry goals? 
•  Are we expecting our deacon to take on any significant new responsibilities this year? 
•  Are there any unique financial stresses or circumstances we should address? </t>
  </si>
  <si>
    <r>
      <t xml:space="preserve">This is the minimum compensation recommended by the Indiana-Kentucky Synod for a deacon with the service, experience, education, and responsibilies in your local context.
</t>
    </r>
    <r>
      <rPr>
        <i/>
        <sz val="10"/>
        <color theme="1"/>
        <rFont val="Calibri"/>
        <family val="2"/>
      </rPr>
      <t>[AMOUNT O = (AMOUNT D + AMOUNT M) x BOX N]</t>
    </r>
    <r>
      <rPr>
        <sz val="10"/>
        <color theme="1"/>
        <rFont val="Calibri"/>
        <family val="2"/>
      </rPr>
      <t xml:space="preserve">
</t>
    </r>
  </si>
  <si>
    <t>Enter the number of years as a rostered minister in Box E.</t>
  </si>
  <si>
    <t>The total number of years (adjusted) is in AMOUNT H and is converted into points into AMOUNT I. The first year adds 1 point, and each year afterwards adds slightly less; at year 21, it adds 0.5 points and never drops below that level.</t>
  </si>
  <si>
    <t>FINAL BUDGET FIGURES FOR THE MINISTRY SETTING</t>
  </si>
  <si>
    <r>
      <t xml:space="preserve">Salary </t>
    </r>
    <r>
      <rPr>
        <i/>
        <sz val="12"/>
        <color theme="1"/>
        <rFont val="Calibri"/>
        <family val="2"/>
      </rPr>
      <t>(BOX P)</t>
    </r>
    <r>
      <rPr>
        <sz val="12"/>
        <color theme="1"/>
        <rFont val="Calibri"/>
        <family val="2"/>
      </rPr>
      <t xml:space="preserve"> (This will be on the deacon's W-2, Box 1)</t>
    </r>
  </si>
  <si>
    <r>
      <rPr>
        <b/>
        <sz val="14"/>
        <color rgb="FFFF0000"/>
        <rFont val="Calibri"/>
        <family val="2"/>
      </rPr>
      <t xml:space="preserve">Please read the directions on each line. </t>
    </r>
    <r>
      <rPr>
        <sz val="14"/>
        <color rgb="FFFF0000"/>
        <rFont val="Calibri"/>
        <family val="2"/>
      </rPr>
      <t xml:space="preserve"> You </t>
    </r>
    <r>
      <rPr>
        <u/>
        <sz val="14"/>
        <color rgb="FFFF0000"/>
        <rFont val="Calibri"/>
        <family val="2"/>
      </rPr>
      <t>must</t>
    </r>
    <r>
      <rPr>
        <sz val="14"/>
        <color rgb="FFFF0000"/>
        <rFont val="Calibri"/>
        <family val="2"/>
      </rPr>
      <t xml:space="preserve"> enter
a number or make a selection in every orange box.  Amounts
in blue are automatically calculated. </t>
    </r>
  </si>
  <si>
    <t>Acknowledging the recommended compensation above, and that no rostered minister should be compensated below the Recommended Compensation (AMOUNT O), it is the responsibility of the congregation and rostered minister to together discern the final negotiated compensation. 
This amount is also the Defined Compensation needed to determine benefit costs with Portico.</t>
  </si>
  <si>
    <t>DEACON COMPENSATION SPREADSHEET</t>
  </si>
  <si>
    <t>If a minister is serving less than full-time, it will be taken into account later in in this spreadsheet.  
[Baseline AMOUNT A is set by the Synod Assembly and is adjusted annually to account for cost of living and other market considerations.]</t>
  </si>
  <si>
    <t>TO PRINT:  Click the File tab above, then Print.  Only this open spreadsheet will print.  It will print on multiple sheets of paper.</t>
  </si>
  <si>
    <r>
      <t xml:space="preserve">We acknowledge the value of acquired skills and wisdom that comes from actual </t>
    </r>
    <r>
      <rPr>
        <sz val="10"/>
        <color rgb="FFFF0000"/>
        <rFont val="Calibri"/>
        <family val="2"/>
      </rPr>
      <t xml:space="preserve">rostered </t>
    </r>
    <r>
      <rPr>
        <sz val="10"/>
        <color theme="1"/>
        <rFont val="Calibri"/>
        <family val="2"/>
      </rPr>
      <t>experience.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</si>
</sst>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quot;$&quot;#,##0.00"/>
    <numFmt numFmtId="165" formatCode="0.0"/>
    <numFmt numFmtId="166" formatCode="0.00000%"/>
    <numFmt numFmtId="167" formatCode="0.000"/>
    <numFmt numFmtId="168" formatCode="0.00000"/>
    <numFmt numFmtId="169" formatCode="0.0000%"/>
  </numFmts>
  <fonts count="29" x14ac:knownFonts="1">
    <font>
      <sz val="11"/>
      <color theme="1"/>
      <name val="Arial"/>
    </font>
    <font>
      <b/>
      <sz val="22"/>
      <color theme="1"/>
      <name val="Calibri"/>
      <family val="2"/>
    </font>
    <font>
      <sz val="11"/>
      <color theme="1"/>
      <name val="Calibri"/>
      <family val="2"/>
    </font>
    <font>
      <sz val="14"/>
      <color rgb="FFFF0000"/>
      <name val="Calibri"/>
      <family val="2"/>
    </font>
    <font>
      <b/>
      <sz val="14"/>
      <color theme="0"/>
      <name val="Calibri"/>
      <family val="2"/>
    </font>
    <font>
      <sz val="11"/>
      <name val="Arial"/>
      <family val="2"/>
    </font>
    <font>
      <sz val="11"/>
      <color theme="0"/>
      <name val="Calibri"/>
      <family val="2"/>
    </font>
    <font>
      <b/>
      <sz val="11"/>
      <color theme="0"/>
      <name val="Calibri"/>
      <family val="2"/>
    </font>
    <font>
      <b/>
      <sz val="12"/>
      <color theme="1"/>
      <name val="Calibri"/>
      <family val="2"/>
    </font>
    <font>
      <sz val="10"/>
      <color theme="1"/>
      <name val="Calibri"/>
      <family val="2"/>
    </font>
    <font>
      <b/>
      <sz val="11"/>
      <color theme="1"/>
      <name val="Calibri"/>
      <family val="2"/>
    </font>
    <font>
      <b/>
      <sz val="11"/>
      <color rgb="FFFF0000"/>
      <name val="Calibri"/>
      <family val="2"/>
    </font>
    <font>
      <sz val="9"/>
      <color theme="1"/>
      <name val="Calibri"/>
      <family val="2"/>
    </font>
    <font>
      <i/>
      <sz val="10"/>
      <color theme="1"/>
      <name val="Calibri"/>
      <family val="2"/>
    </font>
    <font>
      <sz val="8"/>
      <color rgb="FFFF0000"/>
      <name val="Calibri"/>
      <family val="2"/>
    </font>
    <font>
      <b/>
      <sz val="9"/>
      <color rgb="FFFF0000"/>
      <name val="Calibri"/>
      <family val="2"/>
    </font>
    <font>
      <sz val="12"/>
      <color theme="1"/>
      <name val="Calibri"/>
      <family val="2"/>
    </font>
    <font>
      <b/>
      <sz val="17"/>
      <color rgb="FFC00000"/>
      <name val="Calibri"/>
      <family val="2"/>
    </font>
    <font>
      <b/>
      <sz val="12"/>
      <color rgb="FF0070C0"/>
      <name val="Calibri"/>
      <family val="2"/>
    </font>
    <font>
      <sz val="12"/>
      <color rgb="FF0070C0"/>
      <name val="Calibri"/>
      <family val="2"/>
    </font>
    <font>
      <b/>
      <sz val="14"/>
      <color rgb="FFFF0000"/>
      <name val="Calibri"/>
      <family val="2"/>
    </font>
    <font>
      <u/>
      <sz val="14"/>
      <color rgb="FFFF0000"/>
      <name val="Calibri"/>
      <family val="2"/>
    </font>
    <font>
      <b/>
      <sz val="12"/>
      <color rgb="FFC00000"/>
      <name val="Calibri"/>
      <family val="2"/>
    </font>
    <font>
      <b/>
      <sz val="12"/>
      <color rgb="FF057B3A"/>
      <name val="Calibri"/>
      <family val="2"/>
    </font>
    <font>
      <i/>
      <sz val="12"/>
      <color rgb="FF0070C0"/>
      <name val="Calibri"/>
      <family val="2"/>
    </font>
    <font>
      <i/>
      <sz val="11"/>
      <color theme="1"/>
      <name val="Calibri"/>
      <family val="2"/>
    </font>
    <font>
      <sz val="11"/>
      <color theme="1"/>
      <name val="Arial"/>
      <family val="2"/>
    </font>
    <font>
      <i/>
      <sz val="12"/>
      <color theme="1"/>
      <name val="Calibri"/>
      <family val="2"/>
    </font>
    <font>
      <sz val="10"/>
      <color rgb="FFFF0000"/>
      <name val="Calibri"/>
      <family val="2"/>
    </font>
  </fonts>
  <fills count="11">
    <fill>
      <patternFill patternType="none"/>
    </fill>
    <fill>
      <patternFill patternType="gray125"/>
    </fill>
    <fill>
      <patternFill patternType="solid">
        <fgColor theme="1"/>
        <bgColor theme="1"/>
      </patternFill>
    </fill>
    <fill>
      <patternFill patternType="solid">
        <fgColor rgb="FFDEEAF6"/>
        <bgColor rgb="FFDEEAF6"/>
      </patternFill>
    </fill>
    <fill>
      <patternFill patternType="solid">
        <fgColor rgb="FFFBE4D5"/>
        <bgColor rgb="FFFBE4D5"/>
      </patternFill>
    </fill>
    <fill>
      <patternFill patternType="solid">
        <fgColor rgb="FFD9E2F3"/>
        <bgColor rgb="FFD9E2F3"/>
      </patternFill>
    </fill>
    <fill>
      <patternFill patternType="solid">
        <fgColor theme="8" tint="0.79998168889431442"/>
        <bgColor rgb="FFFBE4D5"/>
      </patternFill>
    </fill>
    <fill>
      <patternFill patternType="solid">
        <fgColor rgb="FF595959"/>
        <bgColor rgb="FF595959"/>
      </patternFill>
    </fill>
    <fill>
      <patternFill patternType="solid">
        <fgColor theme="4" tint="0.79998168889431442"/>
        <bgColor indexed="64"/>
      </patternFill>
    </fill>
    <fill>
      <patternFill patternType="solid">
        <fgColor theme="7" tint="0.79998168889431442"/>
        <bgColor indexed="64"/>
      </patternFill>
    </fill>
    <fill>
      <patternFill patternType="solid">
        <fgColor theme="4" tint="0.79998168889431442"/>
        <bgColor rgb="FFFBE4D5"/>
      </patternFill>
    </fill>
  </fills>
  <borders count="91">
    <border>
      <left/>
      <right/>
      <top/>
      <bottom/>
      <diagonal/>
    </border>
    <border>
      <left/>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theme="1"/>
      </left>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medium">
        <color rgb="FF000000"/>
      </top>
      <bottom/>
      <diagonal/>
    </border>
    <border>
      <left/>
      <right/>
      <top style="medium">
        <color rgb="FF000000"/>
      </top>
      <bottom style="medium">
        <color rgb="FF000000"/>
      </bottom>
      <diagonal/>
    </border>
    <border>
      <left/>
      <right/>
      <top style="medium">
        <color rgb="FF000000"/>
      </top>
      <bottom/>
      <diagonal/>
    </border>
    <border>
      <left style="medium">
        <color rgb="FF000000"/>
      </left>
      <right/>
      <top style="medium">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rgb="FFBFBFBF"/>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style="medium">
        <color rgb="FF000000"/>
      </right>
      <top style="medium">
        <color rgb="FF000000"/>
      </top>
      <bottom/>
      <diagonal/>
    </border>
    <border>
      <left style="thin">
        <color rgb="FFBFBFBF"/>
      </left>
      <right style="medium">
        <color rgb="FF000000"/>
      </right>
      <top/>
      <bottom/>
      <diagonal/>
    </border>
    <border>
      <left style="medium">
        <color theme="1"/>
      </left>
      <right/>
      <top style="medium">
        <color theme="1"/>
      </top>
      <bottom/>
      <diagonal/>
    </border>
    <border>
      <left/>
      <right style="medium">
        <color theme="1"/>
      </right>
      <top style="medium">
        <color theme="1"/>
      </top>
      <bottom/>
      <diagonal/>
    </border>
    <border>
      <left style="medium">
        <color rgb="FF000000"/>
      </left>
      <right style="thin">
        <color rgb="FFBFBFBF"/>
      </right>
      <top style="thin">
        <color rgb="FFBFBFBF"/>
      </top>
      <bottom style="thin">
        <color rgb="FFBFBFBF"/>
      </bottom>
      <diagonal/>
    </border>
    <border>
      <left style="thin">
        <color rgb="FFBFBFBF"/>
      </left>
      <right style="medium">
        <color rgb="FF000000"/>
      </right>
      <top style="thin">
        <color rgb="FFBFBFBF"/>
      </top>
      <bottom style="thin">
        <color rgb="FFBFBFBF"/>
      </bottom>
      <diagonal/>
    </border>
    <border>
      <left/>
      <right style="medium">
        <color theme="1"/>
      </right>
      <top/>
      <bottom/>
      <diagonal/>
    </border>
    <border>
      <left style="medium">
        <color theme="1"/>
      </left>
      <right style="thin">
        <color rgb="FFBFBFBF"/>
      </right>
      <top style="thin">
        <color rgb="FFBFBFBF"/>
      </top>
      <bottom style="thin">
        <color rgb="FFBFBFBF"/>
      </bottom>
      <diagonal/>
    </border>
    <border>
      <left style="thin">
        <color rgb="FFBFBFBF"/>
      </left>
      <right style="medium">
        <color theme="1"/>
      </right>
      <top style="thin">
        <color rgb="FFBFBFBF"/>
      </top>
      <bottom style="thin">
        <color rgb="FFBFBFBF"/>
      </bottom>
      <diagonal/>
    </border>
    <border>
      <left/>
      <right style="medium">
        <color rgb="FF000000"/>
      </right>
      <top style="medium">
        <color rgb="FF000000"/>
      </top>
      <bottom style="thin">
        <color rgb="FF000000"/>
      </bottom>
      <diagonal/>
    </border>
    <border>
      <left style="medium">
        <color rgb="FF000000"/>
      </left>
      <right style="thin">
        <color rgb="FFBFBFBF"/>
      </right>
      <top style="thin">
        <color rgb="FF000000"/>
      </top>
      <bottom style="thin">
        <color rgb="FFBFBFBF"/>
      </bottom>
      <diagonal/>
    </border>
    <border>
      <left style="thin">
        <color rgb="FFBFBFBF"/>
      </left>
      <right style="medium">
        <color rgb="FF000000"/>
      </right>
      <top style="thin">
        <color rgb="FF000000"/>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thin">
        <color rgb="FFBFBFBF"/>
      </top>
      <bottom style="medium">
        <color rgb="FF000000"/>
      </bottom>
      <diagonal/>
    </border>
    <border>
      <left style="medium">
        <color theme="1"/>
      </left>
      <right/>
      <top/>
      <bottom style="medium">
        <color theme="1"/>
      </bottom>
      <diagonal/>
    </border>
    <border>
      <left/>
      <right style="medium">
        <color theme="1"/>
      </right>
      <top/>
      <bottom style="medium">
        <color theme="1"/>
      </bottom>
      <diagonal/>
    </border>
    <border>
      <left style="medium">
        <color theme="1"/>
      </left>
      <right style="thin">
        <color rgb="FFBFBFBF"/>
      </right>
      <top style="thin">
        <color rgb="FFBFBFBF"/>
      </top>
      <bottom style="medium">
        <color theme="1"/>
      </bottom>
      <diagonal/>
    </border>
    <border>
      <left style="thin">
        <color rgb="FFBFBFBF"/>
      </left>
      <right style="medium">
        <color theme="1"/>
      </right>
      <top style="thin">
        <color rgb="FFBFBFBF"/>
      </top>
      <bottom style="medium">
        <color theme="1"/>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style="thin">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9" fontId="26" fillId="0" borderId="0" applyFont="0" applyFill="0" applyBorder="0" applyAlignment="0" applyProtection="0"/>
  </cellStyleXfs>
  <cellXfs count="191">
    <xf numFmtId="0" fontId="0" fillId="0" borderId="0" xfId="0"/>
    <xf numFmtId="0" fontId="2" fillId="0" borderId="0" xfId="0" applyFont="1"/>
    <xf numFmtId="0" fontId="2" fillId="0" borderId="0" xfId="0" applyFont="1" applyAlignment="1">
      <alignment horizontal="right"/>
    </xf>
    <xf numFmtId="164" fontId="2" fillId="0" borderId="0" xfId="0" applyNumberFormat="1" applyFont="1"/>
    <xf numFmtId="0" fontId="2" fillId="0" borderId="1" xfId="0" applyFont="1" applyBorder="1" applyAlignment="1">
      <alignment horizontal="left"/>
    </xf>
    <xf numFmtId="0" fontId="4" fillId="2" borderId="2" xfId="0" applyFont="1" applyFill="1" applyBorder="1" applyAlignment="1">
      <alignment vertical="center"/>
    </xf>
    <xf numFmtId="0" fontId="6" fillId="2" borderId="5" xfId="0" applyFont="1" applyFill="1" applyBorder="1" applyAlignment="1">
      <alignment horizontal="right"/>
    </xf>
    <xf numFmtId="164" fontId="7" fillId="2" borderId="6" xfId="0" applyNumberFormat="1" applyFont="1" applyFill="1" applyBorder="1" applyAlignment="1">
      <alignment horizontal="center" vertical="center"/>
    </xf>
    <xf numFmtId="0" fontId="10" fillId="0" borderId="10" xfId="0" applyFont="1" applyBorder="1" applyAlignment="1">
      <alignment horizontal="right"/>
    </xf>
    <xf numFmtId="164" fontId="2" fillId="3" borderId="11" xfId="0" applyNumberFormat="1" applyFont="1" applyFill="1" applyBorder="1"/>
    <xf numFmtId="0" fontId="11" fillId="0" borderId="0" xfId="0" applyFont="1"/>
    <xf numFmtId="0" fontId="12" fillId="0" borderId="0" xfId="0" applyFont="1" applyAlignment="1">
      <alignment vertical="top" wrapText="1"/>
    </xf>
    <xf numFmtId="0" fontId="12" fillId="0" borderId="15" xfId="0" applyFont="1" applyBorder="1" applyAlignment="1">
      <alignment horizontal="center" vertical="top" wrapText="1"/>
    </xf>
    <xf numFmtId="164" fontId="2" fillId="0" borderId="16" xfId="0" applyNumberFormat="1" applyFont="1" applyBorder="1"/>
    <xf numFmtId="0" fontId="10" fillId="0" borderId="15" xfId="0" applyFont="1" applyBorder="1" applyAlignment="1">
      <alignment horizontal="right"/>
    </xf>
    <xf numFmtId="1" fontId="2" fillId="4" borderId="16" xfId="0" applyNumberFormat="1" applyFont="1" applyFill="1" applyBorder="1" applyAlignment="1">
      <alignment horizontal="right"/>
    </xf>
    <xf numFmtId="164" fontId="2" fillId="3" borderId="16" xfId="0" applyNumberFormat="1" applyFont="1" applyFill="1" applyBorder="1" applyAlignment="1">
      <alignment horizontal="right"/>
    </xf>
    <xf numFmtId="164" fontId="2" fillId="3" borderId="16" xfId="0" applyNumberFormat="1" applyFont="1" applyFill="1" applyBorder="1"/>
    <xf numFmtId="0" fontId="12" fillId="0" borderId="22" xfId="0" applyFont="1" applyBorder="1" applyAlignment="1">
      <alignment horizontal="center" vertical="top" wrapText="1"/>
    </xf>
    <xf numFmtId="164" fontId="14" fillId="0" borderId="23" xfId="0" applyNumberFormat="1" applyFont="1" applyBorder="1" applyAlignment="1">
      <alignment horizontal="center" vertical="top" wrapText="1"/>
    </xf>
    <xf numFmtId="0" fontId="10"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right" vertical="top" wrapText="1"/>
    </xf>
    <xf numFmtId="0" fontId="4" fillId="2" borderId="26" xfId="0" applyFont="1" applyFill="1" applyBorder="1" applyAlignment="1">
      <alignment horizontal="left" vertical="center" wrapText="1"/>
    </xf>
    <xf numFmtId="0" fontId="7" fillId="2" borderId="27" xfId="0" applyFont="1" applyFill="1" applyBorder="1" applyAlignment="1">
      <alignment horizontal="right"/>
    </xf>
    <xf numFmtId="164" fontId="7" fillId="2" borderId="28" xfId="0" applyNumberFormat="1" applyFont="1" applyFill="1" applyBorder="1"/>
    <xf numFmtId="0" fontId="4" fillId="2" borderId="2" xfId="0" applyFont="1" applyFill="1" applyBorder="1" applyAlignment="1">
      <alignment horizontal="left" vertical="center" wrapText="1"/>
    </xf>
    <xf numFmtId="0" fontId="7" fillId="2" borderId="5" xfId="0" applyFont="1" applyFill="1" applyBorder="1" applyAlignment="1">
      <alignment horizontal="right"/>
    </xf>
    <xf numFmtId="164" fontId="7" fillId="2" borderId="6" xfId="0" applyNumberFormat="1" applyFont="1" applyFill="1" applyBorder="1"/>
    <xf numFmtId="164" fontId="10" fillId="4" borderId="11" xfId="0" applyNumberFormat="1" applyFont="1" applyFill="1" applyBorder="1" applyAlignment="1">
      <alignment horizontal="right" vertical="top"/>
    </xf>
    <xf numFmtId="0" fontId="2" fillId="0" borderId="22" xfId="0" applyFont="1" applyBorder="1" applyAlignment="1">
      <alignment horizontal="right" vertical="top"/>
    </xf>
    <xf numFmtId="164" fontId="15" fillId="0" borderId="16" xfId="0" applyNumberFormat="1" applyFont="1" applyBorder="1" applyAlignment="1">
      <alignment horizontal="center" vertical="top" wrapText="1"/>
    </xf>
    <xf numFmtId="0" fontId="16" fillId="0" borderId="0" xfId="0" applyFont="1"/>
    <xf numFmtId="0" fontId="16" fillId="0" borderId="0" xfId="0" applyFont="1" applyAlignment="1">
      <alignment horizontal="right"/>
    </xf>
    <xf numFmtId="164" fontId="16" fillId="0" borderId="0" xfId="0" applyNumberFormat="1" applyFont="1"/>
    <xf numFmtId="164" fontId="2" fillId="0" borderId="0" xfId="0" applyNumberFormat="1" applyFont="1" applyAlignment="1">
      <alignment horizontal="center"/>
    </xf>
    <xf numFmtId="0" fontId="10" fillId="0" borderId="36" xfId="0" applyFont="1" applyBorder="1"/>
    <xf numFmtId="164" fontId="2" fillId="3" borderId="44" xfId="0" applyNumberFormat="1" applyFont="1" applyFill="1" applyBorder="1"/>
    <xf numFmtId="0" fontId="10" fillId="0" borderId="45" xfId="0" applyFont="1" applyBorder="1"/>
    <xf numFmtId="0" fontId="2" fillId="0" borderId="46" xfId="0" applyFont="1" applyBorder="1"/>
    <xf numFmtId="0" fontId="2" fillId="0" borderId="49" xfId="0" applyFont="1" applyBorder="1"/>
    <xf numFmtId="0" fontId="2" fillId="0" borderId="50" xfId="0" applyFont="1" applyBorder="1"/>
    <xf numFmtId="0" fontId="2" fillId="0" borderId="29" xfId="0" applyFont="1" applyBorder="1"/>
    <xf numFmtId="0" fontId="2" fillId="0" borderId="53" xfId="0" applyFont="1" applyBorder="1"/>
    <xf numFmtId="0" fontId="2" fillId="0" borderId="54" xfId="0" applyFont="1" applyBorder="1" applyAlignment="1">
      <alignment horizontal="center"/>
    </xf>
    <xf numFmtId="10" fontId="2" fillId="4" borderId="55" xfId="0" applyNumberFormat="1" applyFont="1" applyFill="1" applyBorder="1" applyAlignment="1">
      <alignment horizontal="center"/>
    </xf>
    <xf numFmtId="0" fontId="10" fillId="0" borderId="35" xfId="0" applyFont="1" applyBorder="1"/>
    <xf numFmtId="0" fontId="2" fillId="0" borderId="56" xfId="0" applyFont="1" applyBorder="1"/>
    <xf numFmtId="0" fontId="2" fillId="0" borderId="57" xfId="0" applyFont="1" applyBorder="1"/>
    <xf numFmtId="0" fontId="2" fillId="0" borderId="58" xfId="0" applyFont="1" applyBorder="1"/>
    <xf numFmtId="0" fontId="2" fillId="0" borderId="51" xfId="0" applyFont="1" applyBorder="1"/>
    <xf numFmtId="164" fontId="2" fillId="3" borderId="52" xfId="0" applyNumberFormat="1" applyFont="1" applyFill="1" applyBorder="1"/>
    <xf numFmtId="0" fontId="2" fillId="0" borderId="59" xfId="0" applyFont="1" applyBorder="1"/>
    <xf numFmtId="164" fontId="2" fillId="3" borderId="60" xfId="0" applyNumberFormat="1" applyFont="1" applyFill="1" applyBorder="1"/>
    <xf numFmtId="0" fontId="2" fillId="0" borderId="29" xfId="0" quotePrefix="1" applyFont="1" applyBorder="1" applyAlignment="1">
      <alignment horizontal="left"/>
    </xf>
    <xf numFmtId="0" fontId="2" fillId="0" borderId="61" xfId="0" quotePrefix="1" applyFont="1" applyBorder="1" applyAlignment="1">
      <alignment horizontal="left"/>
    </xf>
    <xf numFmtId="0" fontId="2" fillId="0" borderId="62" xfId="0" applyFont="1" applyBorder="1"/>
    <xf numFmtId="0" fontId="2" fillId="3" borderId="39" xfId="0" applyFont="1" applyFill="1" applyBorder="1"/>
    <xf numFmtId="0" fontId="10" fillId="0" borderId="0" xfId="0" quotePrefix="1" applyFont="1"/>
    <xf numFmtId="0" fontId="2" fillId="4" borderId="39" xfId="0" applyFont="1" applyFill="1" applyBorder="1"/>
    <xf numFmtId="0" fontId="2" fillId="0" borderId="0" xfId="0" quotePrefix="1" applyFont="1"/>
    <xf numFmtId="0" fontId="2" fillId="0" borderId="63" xfId="0" applyFont="1" applyBorder="1" applyAlignment="1">
      <alignment horizontal="center"/>
    </xf>
    <xf numFmtId="10" fontId="2" fillId="4" borderId="64" xfId="0" applyNumberFormat="1" applyFont="1" applyFill="1" applyBorder="1" applyAlignment="1">
      <alignment horizontal="center"/>
    </xf>
    <xf numFmtId="0" fontId="2" fillId="0" borderId="0" xfId="0" applyFont="1" applyAlignment="1">
      <alignment horizontal="center"/>
    </xf>
    <xf numFmtId="10" fontId="2" fillId="0" borderId="0" xfId="0" applyNumberFormat="1" applyFont="1" applyAlignment="1">
      <alignment horizontal="center"/>
    </xf>
    <xf numFmtId="10" fontId="2" fillId="6" borderId="39" xfId="0" applyNumberFormat="1" applyFont="1" applyFill="1" applyBorder="1" applyAlignment="1">
      <alignment horizontal="center"/>
    </xf>
    <xf numFmtId="166" fontId="0" fillId="0" borderId="0" xfId="1" applyNumberFormat="1" applyFont="1" applyAlignment="1"/>
    <xf numFmtId="0" fontId="5" fillId="0" borderId="39" xfId="0" applyFont="1" applyBorder="1"/>
    <xf numFmtId="0" fontId="5" fillId="0" borderId="34" xfId="0" applyFont="1" applyBorder="1"/>
    <xf numFmtId="0" fontId="5" fillId="0" borderId="40" xfId="0" applyFont="1" applyBorder="1"/>
    <xf numFmtId="0" fontId="5" fillId="0" borderId="1" xfId="0" applyFont="1" applyBorder="1"/>
    <xf numFmtId="0" fontId="12" fillId="0" borderId="39" xfId="0" applyFont="1" applyBorder="1" applyAlignment="1">
      <alignment horizontal="center" vertical="top" wrapText="1"/>
    </xf>
    <xf numFmtId="164" fontId="14" fillId="0" borderId="39" xfId="0" applyNumberFormat="1" applyFont="1" applyBorder="1" applyAlignment="1">
      <alignment horizontal="center" wrapText="1"/>
    </xf>
    <xf numFmtId="0" fontId="16" fillId="0" borderId="37" xfId="0" applyFont="1" applyBorder="1" applyAlignment="1">
      <alignment horizontal="right"/>
    </xf>
    <xf numFmtId="0" fontId="16" fillId="0" borderId="34" xfId="0" applyFont="1" applyBorder="1"/>
    <xf numFmtId="0" fontId="16" fillId="0" borderId="34" xfId="0" applyFont="1" applyBorder="1" applyAlignment="1">
      <alignment horizontal="center"/>
    </xf>
    <xf numFmtId="14" fontId="16" fillId="0" borderId="47" xfId="0" applyNumberFormat="1" applyFont="1" applyBorder="1" applyAlignment="1">
      <alignment horizontal="center"/>
    </xf>
    <xf numFmtId="0" fontId="16" fillId="0" borderId="38" xfId="0" applyFont="1" applyBorder="1" applyAlignment="1">
      <alignment horizontal="left"/>
    </xf>
    <xf numFmtId="0" fontId="16" fillId="0" borderId="39" xfId="0" applyFont="1" applyBorder="1" applyAlignment="1">
      <alignment horizontal="left"/>
    </xf>
    <xf numFmtId="0" fontId="16" fillId="0" borderId="39" xfId="0" applyFont="1" applyBorder="1"/>
    <xf numFmtId="164" fontId="2" fillId="8" borderId="0" xfId="0" applyNumberFormat="1" applyFont="1" applyFill="1" applyAlignment="1">
      <alignment horizontal="right"/>
    </xf>
    <xf numFmtId="0" fontId="8" fillId="0" borderId="38" xfId="0" applyFont="1" applyBorder="1" applyAlignment="1">
      <alignment horizontal="left"/>
    </xf>
    <xf numFmtId="0" fontId="8" fillId="0" borderId="39" xfId="0" applyFont="1" applyBorder="1"/>
    <xf numFmtId="0" fontId="8" fillId="0" borderId="0" xfId="0" applyFont="1" applyAlignment="1">
      <alignment horizontal="center"/>
    </xf>
    <xf numFmtId="164" fontId="10" fillId="8" borderId="0" xfId="0" applyNumberFormat="1" applyFont="1" applyFill="1" applyAlignment="1">
      <alignment horizontal="right"/>
    </xf>
    <xf numFmtId="164" fontId="8" fillId="0" borderId="40" xfId="0" applyNumberFormat="1" applyFont="1" applyBorder="1"/>
    <xf numFmtId="0" fontId="8" fillId="0" borderId="41" xfId="0" applyFont="1" applyBorder="1" applyAlignment="1">
      <alignment horizontal="left"/>
    </xf>
    <xf numFmtId="0" fontId="8" fillId="0" borderId="1" xfId="0" applyFont="1" applyBorder="1" applyAlignment="1">
      <alignment horizontal="center"/>
    </xf>
    <xf numFmtId="0" fontId="8" fillId="0" borderId="1" xfId="0" applyFont="1" applyBorder="1" applyAlignment="1">
      <alignment horizontal="left"/>
    </xf>
    <xf numFmtId="164" fontId="16" fillId="0" borderId="42" xfId="0" applyNumberFormat="1" applyFont="1" applyBorder="1"/>
    <xf numFmtId="0" fontId="8" fillId="0" borderId="39" xfId="0" applyFont="1" applyBorder="1" applyAlignment="1">
      <alignment horizontal="left"/>
    </xf>
    <xf numFmtId="0" fontId="8" fillId="0" borderId="39" xfId="0" applyFont="1" applyBorder="1" applyAlignment="1">
      <alignment horizontal="center"/>
    </xf>
    <xf numFmtId="164" fontId="16" fillId="0" borderId="39" xfId="0" applyNumberFormat="1" applyFont="1" applyBorder="1"/>
    <xf numFmtId="164" fontId="2" fillId="9" borderId="0" xfId="0" applyNumberFormat="1" applyFont="1" applyFill="1" applyAlignment="1">
      <alignment horizontal="right"/>
    </xf>
    <xf numFmtId="0" fontId="4" fillId="2" borderId="26" xfId="0" applyFont="1" applyFill="1" applyBorder="1" applyAlignment="1">
      <alignment horizontal="left" vertical="center"/>
    </xf>
    <xf numFmtId="0" fontId="6" fillId="2" borderId="32" xfId="0" applyFont="1" applyFill="1" applyBorder="1" applyAlignment="1">
      <alignment horizontal="right" vertical="top"/>
    </xf>
    <xf numFmtId="164" fontId="6" fillId="2" borderId="28" xfId="0" applyNumberFormat="1" applyFont="1" applyFill="1" applyBorder="1" applyAlignment="1">
      <alignment vertical="top"/>
    </xf>
    <xf numFmtId="0" fontId="10" fillId="0" borderId="78" xfId="0" applyFont="1" applyBorder="1" applyAlignment="1">
      <alignment horizontal="right"/>
    </xf>
    <xf numFmtId="1" fontId="2" fillId="4" borderId="79" xfId="0" applyNumberFormat="1" applyFont="1" applyFill="1" applyBorder="1"/>
    <xf numFmtId="1" fontId="2" fillId="0" borderId="81" xfId="0" applyNumberFormat="1" applyFont="1" applyBorder="1"/>
    <xf numFmtId="1" fontId="2" fillId="4" borderId="83" xfId="0" applyNumberFormat="1" applyFont="1" applyFill="1" applyBorder="1"/>
    <xf numFmtId="167" fontId="2" fillId="3" borderId="83" xfId="0" applyNumberFormat="1" applyFont="1" applyFill="1" applyBorder="1"/>
    <xf numFmtId="1" fontId="2" fillId="0" borderId="83" xfId="0" applyNumberFormat="1" applyFont="1" applyBorder="1"/>
    <xf numFmtId="167" fontId="2" fillId="10" borderId="83" xfId="0" applyNumberFormat="1" applyFont="1" applyFill="1" applyBorder="1"/>
    <xf numFmtId="168" fontId="2" fillId="3" borderId="81" xfId="0" applyNumberFormat="1" applyFont="1" applyFill="1" applyBorder="1"/>
    <xf numFmtId="0" fontId="12" fillId="0" borderId="9" xfId="0" applyFont="1" applyBorder="1" applyAlignment="1">
      <alignment horizontal="center" vertical="top" wrapText="1"/>
    </xf>
    <xf numFmtId="1" fontId="2" fillId="0" borderId="84" xfId="0" applyNumberFormat="1" applyFont="1" applyBorder="1"/>
    <xf numFmtId="0" fontId="10" fillId="0" borderId="71" xfId="0" applyFont="1" applyBorder="1" applyAlignment="1">
      <alignment horizontal="right"/>
    </xf>
    <xf numFmtId="0" fontId="10" fillId="0" borderId="86" xfId="0" applyFont="1" applyBorder="1" applyAlignment="1">
      <alignment horizontal="right"/>
    </xf>
    <xf numFmtId="165" fontId="2" fillId="0" borderId="87" xfId="0" applyNumberFormat="1" applyFont="1" applyBorder="1" applyAlignment="1">
      <alignment horizontal="right"/>
    </xf>
    <xf numFmtId="1" fontId="2" fillId="4" borderId="74" xfId="0" applyNumberFormat="1" applyFont="1" applyFill="1" applyBorder="1"/>
    <xf numFmtId="0" fontId="12" fillId="0" borderId="30" xfId="0" applyFont="1" applyBorder="1" applyAlignment="1">
      <alignment horizontal="center" vertical="top" wrapText="1"/>
    </xf>
    <xf numFmtId="168" fontId="2" fillId="3" borderId="83" xfId="0" applyNumberFormat="1" applyFont="1" applyFill="1" applyBorder="1"/>
    <xf numFmtId="164" fontId="14" fillId="0" borderId="83" xfId="0" applyNumberFormat="1" applyFont="1" applyBorder="1" applyAlignment="1">
      <alignment horizontal="center" vertical="top" wrapText="1"/>
    </xf>
    <xf numFmtId="164" fontId="2" fillId="3" borderId="81" xfId="0" applyNumberFormat="1" applyFont="1" applyFill="1" applyBorder="1"/>
    <xf numFmtId="169" fontId="11" fillId="0" borderId="0" xfId="1" applyNumberFormat="1" applyFont="1"/>
    <xf numFmtId="2" fontId="2" fillId="0" borderId="0" xfId="0" applyNumberFormat="1" applyFont="1"/>
    <xf numFmtId="0" fontId="12" fillId="0" borderId="89" xfId="0" applyFont="1" applyBorder="1" applyAlignment="1">
      <alignment horizontal="center" vertical="top" wrapText="1"/>
    </xf>
    <xf numFmtId="164" fontId="14" fillId="0" borderId="90" xfId="0" applyNumberFormat="1" applyFont="1" applyBorder="1" applyAlignment="1">
      <alignment horizontal="center" vertical="top" wrapText="1"/>
    </xf>
    <xf numFmtId="0" fontId="10" fillId="0" borderId="30" xfId="0" applyFont="1" applyBorder="1" applyAlignment="1">
      <alignment horizontal="left"/>
    </xf>
    <xf numFmtId="0" fontId="10" fillId="0" borderId="72" xfId="0" applyFont="1" applyBorder="1" applyAlignment="1">
      <alignment horizontal="right"/>
    </xf>
    <xf numFmtId="164" fontId="2" fillId="4" borderId="68" xfId="0" applyNumberFormat="1" applyFont="1" applyFill="1" applyBorder="1" applyAlignment="1">
      <alignment horizontal="right"/>
    </xf>
    <xf numFmtId="0" fontId="0" fillId="0" borderId="74" xfId="0" applyBorder="1"/>
    <xf numFmtId="164" fontId="10" fillId="5" borderId="74" xfId="0" applyNumberFormat="1" applyFont="1" applyFill="1" applyBorder="1" applyAlignment="1">
      <alignment vertical="center"/>
    </xf>
    <xf numFmtId="0" fontId="0" fillId="0" borderId="75" xfId="0" applyBorder="1"/>
    <xf numFmtId="164" fontId="14" fillId="0" borderId="70" xfId="0" applyNumberFormat="1" applyFont="1" applyBorder="1" applyAlignment="1">
      <alignment horizontal="center" vertical="center" wrapText="1"/>
    </xf>
    <xf numFmtId="0" fontId="10" fillId="0" borderId="71" xfId="0" applyFont="1" applyBorder="1" applyAlignment="1">
      <alignment horizontal="right" vertical="center" wrapText="1"/>
    </xf>
    <xf numFmtId="0" fontId="10" fillId="0" borderId="10" xfId="0" applyFont="1" applyBorder="1" applyAlignment="1">
      <alignment horizontal="right" vertical="top" wrapText="1"/>
    </xf>
    <xf numFmtId="0" fontId="13" fillId="0" borderId="9" xfId="0" applyFont="1" applyBorder="1" applyAlignment="1">
      <alignment horizontal="left" vertical="top" wrapText="1"/>
    </xf>
    <xf numFmtId="0" fontId="5" fillId="0" borderId="30" xfId="0" applyFont="1" applyBorder="1"/>
    <xf numFmtId="0" fontId="4" fillId="2" borderId="3" xfId="0" applyFont="1" applyFill="1" applyBorder="1" applyAlignment="1">
      <alignment horizontal="left" vertical="center" wrapText="1"/>
    </xf>
    <xf numFmtId="0" fontId="5" fillId="0" borderId="4" xfId="0" applyFont="1" applyBorder="1"/>
    <xf numFmtId="0" fontId="9" fillId="0" borderId="72" xfId="0" applyFont="1" applyBorder="1" applyAlignment="1">
      <alignment horizontal="left" vertical="top" wrapText="1"/>
    </xf>
    <xf numFmtId="0" fontId="5" fillId="0" borderId="71" xfId="0" applyFont="1" applyBorder="1"/>
    <xf numFmtId="0" fontId="8" fillId="0" borderId="67" xfId="0" applyFont="1" applyBorder="1" applyAlignment="1">
      <alignment horizontal="left" vertical="top" wrapText="1"/>
    </xf>
    <xf numFmtId="0" fontId="5" fillId="0" borderId="73" xfId="0" applyFont="1" applyBorder="1"/>
    <xf numFmtId="0" fontId="9" fillId="0" borderId="9" xfId="0" applyFont="1" applyBorder="1" applyAlignment="1">
      <alignment horizontal="left" vertical="top" wrapText="1"/>
    </xf>
    <xf numFmtId="0" fontId="5" fillId="0" borderId="19" xfId="0" applyFont="1" applyBorder="1"/>
    <xf numFmtId="0" fontId="9" fillId="0" borderId="85" xfId="0" applyFont="1" applyBorder="1" applyAlignment="1">
      <alignment horizontal="left" vertical="top" wrapText="1"/>
    </xf>
    <xf numFmtId="0" fontId="5" fillId="0" borderId="31" xfId="0" applyFont="1" applyBorder="1"/>
    <xf numFmtId="0" fontId="8" fillId="0" borderId="17" xfId="0" applyFont="1" applyBorder="1" applyAlignment="1">
      <alignment horizontal="left" vertical="top" wrapText="1"/>
    </xf>
    <xf numFmtId="0" fontId="5" fillId="0" borderId="20" xfId="0" applyFont="1" applyBorder="1"/>
    <xf numFmtId="0" fontId="5" fillId="0" borderId="14" xfId="0" applyFont="1" applyBorder="1"/>
    <xf numFmtId="0" fontId="5" fillId="0" borderId="21" xfId="0" applyFont="1" applyBorder="1"/>
    <xf numFmtId="0" fontId="5" fillId="0" borderId="18" xfId="0" applyFont="1" applyBorder="1"/>
    <xf numFmtId="0" fontId="5" fillId="0" borderId="12" xfId="0" applyFont="1" applyBorder="1"/>
    <xf numFmtId="0" fontId="1" fillId="0" borderId="0" xfId="0" applyFont="1" applyAlignment="1">
      <alignment horizontal="center"/>
    </xf>
    <xf numFmtId="0" fontId="0" fillId="0" borderId="0" xfId="0"/>
    <xf numFmtId="0" fontId="3" fillId="0" borderId="0" xfId="0" applyFont="1" applyAlignment="1">
      <alignment horizontal="left" wrapText="1"/>
    </xf>
    <xf numFmtId="0" fontId="9" fillId="0" borderId="8" xfId="0" applyFont="1" applyBorder="1" applyAlignment="1">
      <alignment horizontal="left" vertical="top" wrapText="1"/>
    </xf>
    <xf numFmtId="0" fontId="5" fillId="0" borderId="13" xfId="0" applyFont="1" applyBorder="1"/>
    <xf numFmtId="0" fontId="5" fillId="0" borderId="14" xfId="0" applyFont="1" applyBorder="1" applyAlignment="1">
      <alignment vertical="top"/>
    </xf>
    <xf numFmtId="0" fontId="8" fillId="0" borderId="7" xfId="0" applyFont="1" applyBorder="1" applyAlignment="1">
      <alignment horizontal="left" vertical="top" wrapText="1"/>
    </xf>
    <xf numFmtId="0" fontId="8" fillId="0" borderId="39" xfId="0" applyFont="1" applyBorder="1" applyAlignment="1">
      <alignment horizontal="left"/>
    </xf>
    <xf numFmtId="0" fontId="5" fillId="0" borderId="39" xfId="0" applyFont="1" applyBorder="1"/>
    <xf numFmtId="0" fontId="4" fillId="7" borderId="36" xfId="0" quotePrefix="1" applyFont="1" applyFill="1" applyBorder="1" applyAlignment="1">
      <alignment horizontal="center" vertical="center" wrapText="1"/>
    </xf>
    <xf numFmtId="0" fontId="5" fillId="0" borderId="33" xfId="0" applyFont="1" applyBorder="1"/>
    <xf numFmtId="0" fontId="5" fillId="0" borderId="44" xfId="0" applyFont="1" applyBorder="1"/>
    <xf numFmtId="0" fontId="8" fillId="0" borderId="0" xfId="0" applyFont="1" applyAlignment="1">
      <alignment horizontal="left" vertical="top"/>
    </xf>
    <xf numFmtId="0" fontId="8" fillId="0" borderId="73" xfId="0" applyFont="1" applyBorder="1" applyAlignment="1">
      <alignment horizontal="left" vertical="top" wrapText="1"/>
    </xf>
    <xf numFmtId="0" fontId="5" fillId="0" borderId="69" xfId="0" applyFont="1" applyBorder="1"/>
    <xf numFmtId="0" fontId="9" fillId="0" borderId="71" xfId="0" applyFont="1" applyBorder="1" applyAlignment="1">
      <alignment horizontal="left" vertical="top" wrapText="1"/>
    </xf>
    <xf numFmtId="0" fontId="5" fillId="0" borderId="75" xfId="0" applyFont="1" applyBorder="1"/>
    <xf numFmtId="0" fontId="4" fillId="2" borderId="24" xfId="0" applyFont="1" applyFill="1" applyBorder="1" applyAlignment="1">
      <alignment horizontal="left" vertical="center" wrapText="1"/>
    </xf>
    <xf numFmtId="0" fontId="5" fillId="0" borderId="25" xfId="0" applyFont="1" applyBorder="1"/>
    <xf numFmtId="0" fontId="9" fillId="0" borderId="32" xfId="0" applyFont="1" applyBorder="1" applyAlignment="1">
      <alignment horizontal="left" vertical="top" wrapText="1"/>
    </xf>
    <xf numFmtId="0" fontId="4" fillId="2" borderId="8" xfId="0" applyFont="1" applyFill="1" applyBorder="1" applyAlignment="1">
      <alignment horizontal="left" vertical="center" wrapText="1"/>
    </xf>
    <xf numFmtId="0" fontId="8" fillId="0" borderId="76" xfId="0" applyFont="1" applyBorder="1" applyAlignment="1">
      <alignment horizontal="left" vertical="top" wrapText="1"/>
    </xf>
    <xf numFmtId="0" fontId="5" fillId="0" borderId="80" xfId="0" applyFont="1" applyBorder="1"/>
    <xf numFmtId="0" fontId="8" fillId="0" borderId="82" xfId="0" applyFont="1" applyBorder="1" applyAlignment="1">
      <alignment horizontal="left" vertical="top" wrapText="1"/>
    </xf>
    <xf numFmtId="0" fontId="5" fillId="0" borderId="65" xfId="0" applyFont="1" applyBorder="1"/>
    <xf numFmtId="0" fontId="8" fillId="0" borderId="65" xfId="0" applyFont="1" applyBorder="1" applyAlignment="1">
      <alignment horizontal="left" vertical="top" wrapText="1"/>
    </xf>
    <xf numFmtId="0" fontId="5" fillId="0" borderId="66" xfId="0" applyFont="1" applyBorder="1"/>
    <xf numFmtId="0" fontId="9" fillId="0" borderId="19" xfId="0" applyFont="1" applyBorder="1" applyAlignment="1">
      <alignment horizontal="left" vertical="top" wrapText="1"/>
    </xf>
    <xf numFmtId="0" fontId="5" fillId="0" borderId="88" xfId="0" applyFont="1" applyBorder="1"/>
    <xf numFmtId="0" fontId="9" fillId="0" borderId="77" xfId="0" applyFont="1" applyBorder="1" applyAlignment="1">
      <alignment horizontal="left" vertical="top" wrapText="1"/>
    </xf>
    <xf numFmtId="10" fontId="10" fillId="3" borderId="38" xfId="0" quotePrefix="1" applyNumberFormat="1" applyFont="1" applyFill="1" applyBorder="1" applyAlignment="1">
      <alignment horizontal="center" vertical="center"/>
    </xf>
    <xf numFmtId="10" fontId="10" fillId="3" borderId="38" xfId="0" applyNumberFormat="1" applyFont="1" applyFill="1" applyBorder="1" applyAlignment="1">
      <alignment horizontal="center" vertical="center"/>
    </xf>
    <xf numFmtId="0" fontId="17" fillId="0" borderId="0" xfId="0" applyFont="1" applyAlignment="1">
      <alignment horizontal="left" vertical="center"/>
    </xf>
    <xf numFmtId="0" fontId="10" fillId="0" borderId="37" xfId="0" applyFont="1" applyBorder="1" applyAlignment="1">
      <alignment horizontal="center" wrapText="1"/>
    </xf>
    <xf numFmtId="0" fontId="5" fillId="0" borderId="38" xfId="0" applyFont="1" applyBorder="1"/>
    <xf numFmtId="10" fontId="10" fillId="3" borderId="43" xfId="0" applyNumberFormat="1" applyFont="1" applyFill="1" applyBorder="1" applyAlignment="1">
      <alignment horizontal="center" vertical="center"/>
    </xf>
    <xf numFmtId="0" fontId="5" fillId="0" borderId="48" xfId="0" applyFont="1" applyBorder="1"/>
    <xf numFmtId="0" fontId="18" fillId="0" borderId="37" xfId="0" applyFont="1" applyBorder="1" applyAlignment="1">
      <alignment horizontal="center"/>
    </xf>
    <xf numFmtId="0" fontId="5" fillId="0" borderId="34" xfId="0" applyFont="1" applyBorder="1"/>
    <xf numFmtId="0" fontId="5" fillId="0" borderId="47" xfId="0" applyFont="1" applyBorder="1"/>
    <xf numFmtId="0" fontId="19" fillId="0" borderId="37" xfId="0" applyFont="1" applyBorder="1" applyAlignment="1">
      <alignment horizontal="left" vertical="top" wrapText="1"/>
    </xf>
    <xf numFmtId="0" fontId="5" fillId="0" borderId="40" xfId="0" applyFont="1" applyBorder="1"/>
    <xf numFmtId="0" fontId="5" fillId="0" borderId="41" xfId="0" applyFont="1" applyBorder="1"/>
    <xf numFmtId="0" fontId="5" fillId="0" borderId="1" xfId="0" applyFont="1" applyBorder="1"/>
    <xf numFmtId="0" fontId="5" fillId="0" borderId="42" xfId="0" applyFont="1" applyBorder="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Rostered%20Leader'!A1"/></Relationships>
</file>

<file path=xl/drawings/drawing1.xml><?xml version="1.0" encoding="utf-8"?>
<xdr:wsDr xmlns:xdr="http://schemas.openxmlformats.org/drawingml/2006/spreadsheetDrawing" xmlns:a="http://schemas.openxmlformats.org/drawingml/2006/main">
  <xdr:twoCellAnchor editAs="oneCell">
    <xdr:from>
      <xdr:col>2</xdr:col>
      <xdr:colOff>1836420</xdr:colOff>
      <xdr:row>2</xdr:row>
      <xdr:rowOff>7620</xdr:rowOff>
    </xdr:from>
    <xdr:to>
      <xdr:col>4</xdr:col>
      <xdr:colOff>823303</xdr:colOff>
      <xdr:row>2</xdr:row>
      <xdr:rowOff>529209</xdr:rowOff>
    </xdr:to>
    <xdr:pic>
      <xdr:nvPicPr>
        <xdr:cNvPr id="3" name="Picture 2" descr="Home - Indiana-Kentucky Synod, ELCA">
          <a:extLst>
            <a:ext uri="{FF2B5EF4-FFF2-40B4-BE49-F238E27FC236}">
              <a16:creationId xmlns:a16="http://schemas.microsoft.com/office/drawing/2014/main" id="{D5062BFC-3A4E-4695-A111-1A5E55535F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75860" y="304800"/>
          <a:ext cx="2614003" cy="510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533400</xdr:colOff>
      <xdr:row>2</xdr:row>
      <xdr:rowOff>19050</xdr:rowOff>
    </xdr:from>
    <xdr:ext cx="1990725" cy="257175"/>
    <xdr:sp macro="" textlink="">
      <xdr:nvSpPr>
        <xdr:cNvPr id="7" name="Shape 7">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4355400" y="3656175"/>
          <a:ext cx="1981200" cy="247650"/>
        </a:xfrm>
        <a:prstGeom prst="rect">
          <a:avLst/>
        </a:prstGeom>
        <a:no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81"/>
  <sheetViews>
    <sheetView tabSelected="1" topLeftCell="A37" zoomScale="140" zoomScaleNormal="140" workbookViewId="0">
      <selection activeCell="C23" sqref="C23:C24"/>
    </sheetView>
  </sheetViews>
  <sheetFormatPr baseColWidth="10" defaultColWidth="12.6640625" defaultRowHeight="15" customHeight="1" x14ac:dyDescent="0.15"/>
  <cols>
    <col min="1" max="1" width="17" customWidth="1"/>
    <col min="2" max="2" width="24.1640625" customWidth="1"/>
    <col min="3" max="3" width="37" customWidth="1"/>
    <col min="4" max="4" width="10.6640625" customWidth="1"/>
    <col min="5" max="5" width="15.6640625" customWidth="1"/>
    <col min="6" max="6" width="12.1640625" bestFit="1" customWidth="1"/>
    <col min="7" max="7" width="9.6640625" customWidth="1"/>
    <col min="8" max="26" width="7.6640625" customWidth="1"/>
  </cols>
  <sheetData>
    <row r="1" spans="1:26" ht="26.5" customHeight="1" x14ac:dyDescent="0.35">
      <c r="A1" s="146" t="s">
        <v>129</v>
      </c>
      <c r="B1" s="147"/>
      <c r="C1" s="147"/>
      <c r="D1" s="147"/>
      <c r="E1" s="147"/>
      <c r="F1" s="1"/>
      <c r="G1" s="1"/>
      <c r="H1" s="1"/>
      <c r="I1" s="1"/>
      <c r="J1" s="1"/>
      <c r="K1" s="1"/>
      <c r="L1" s="1"/>
      <c r="M1" s="1"/>
      <c r="N1" s="1"/>
      <c r="O1" s="1"/>
      <c r="P1" s="1"/>
      <c r="Q1" s="1"/>
      <c r="R1" s="1"/>
      <c r="S1" s="1"/>
      <c r="T1" s="1"/>
      <c r="U1" s="1"/>
      <c r="V1" s="1"/>
      <c r="W1" s="1"/>
      <c r="X1" s="1"/>
      <c r="Y1" s="1"/>
      <c r="Z1" s="1"/>
    </row>
    <row r="2" spans="1:26" ht="9.75" customHeight="1" x14ac:dyDescent="0.2">
      <c r="A2" s="1"/>
      <c r="B2" s="1"/>
      <c r="C2" s="1"/>
      <c r="D2" s="2"/>
      <c r="E2" s="3"/>
      <c r="F2" s="1"/>
      <c r="G2" s="1"/>
      <c r="H2" s="1"/>
      <c r="I2" s="1"/>
      <c r="J2" s="1"/>
      <c r="K2" s="1"/>
      <c r="L2" s="1"/>
      <c r="M2" s="1"/>
      <c r="N2" s="1"/>
      <c r="O2" s="1"/>
      <c r="P2" s="1"/>
      <c r="Q2" s="1"/>
      <c r="R2" s="1"/>
      <c r="S2" s="1"/>
      <c r="T2" s="1"/>
      <c r="U2" s="1"/>
      <c r="V2" s="1"/>
      <c r="W2" s="1"/>
      <c r="X2" s="1"/>
      <c r="Y2" s="1"/>
      <c r="Z2" s="1"/>
    </row>
    <row r="3" spans="1:26" ht="50" customHeight="1" x14ac:dyDescent="0.25">
      <c r="A3" s="148" t="s">
        <v>127</v>
      </c>
      <c r="B3" s="147"/>
      <c r="C3" s="147"/>
      <c r="D3" s="147"/>
      <c r="E3" s="147"/>
      <c r="F3" s="1"/>
      <c r="G3" s="1"/>
      <c r="H3" s="1"/>
      <c r="I3" s="1"/>
      <c r="J3" s="1"/>
      <c r="K3" s="1"/>
      <c r="L3" s="1"/>
      <c r="M3" s="1"/>
      <c r="N3" s="1"/>
      <c r="O3" s="1"/>
      <c r="P3" s="1"/>
      <c r="Q3" s="1"/>
      <c r="R3" s="1"/>
      <c r="S3" s="1"/>
      <c r="T3" s="1"/>
      <c r="U3" s="1"/>
      <c r="V3" s="1"/>
      <c r="W3" s="1"/>
      <c r="X3" s="1"/>
      <c r="Y3" s="1"/>
      <c r="Z3" s="1"/>
    </row>
    <row r="4" spans="1:26" ht="14.25" customHeight="1" thickBot="1" x14ac:dyDescent="0.25">
      <c r="A4" s="4"/>
      <c r="B4" s="4"/>
      <c r="C4" s="4"/>
      <c r="D4" s="4"/>
      <c r="E4" s="4"/>
      <c r="F4" s="1"/>
      <c r="G4" s="1"/>
      <c r="H4" s="1"/>
      <c r="I4" s="1"/>
      <c r="J4" s="1"/>
      <c r="K4" s="1"/>
      <c r="L4" s="1"/>
      <c r="M4" s="1"/>
      <c r="N4" s="1"/>
      <c r="O4" s="1"/>
      <c r="P4" s="1"/>
      <c r="Q4" s="1"/>
      <c r="R4" s="1"/>
      <c r="S4" s="1"/>
      <c r="T4" s="1"/>
      <c r="U4" s="1"/>
      <c r="V4" s="1"/>
      <c r="W4" s="1"/>
      <c r="X4" s="1"/>
      <c r="Y4" s="1"/>
      <c r="Z4" s="1"/>
    </row>
    <row r="5" spans="1:26" ht="29.25" customHeight="1" x14ac:dyDescent="0.2">
      <c r="A5" s="5" t="s">
        <v>0</v>
      </c>
      <c r="B5" s="130" t="s">
        <v>1</v>
      </c>
      <c r="C5" s="131"/>
      <c r="D5" s="6"/>
      <c r="E5" s="7"/>
      <c r="F5" s="1"/>
      <c r="G5" s="1"/>
      <c r="H5" s="1"/>
      <c r="I5" s="1"/>
      <c r="J5" s="1"/>
      <c r="K5" s="1"/>
      <c r="L5" s="1"/>
      <c r="M5" s="1"/>
      <c r="N5" s="1"/>
      <c r="O5" s="1"/>
      <c r="P5" s="1"/>
      <c r="Q5" s="1"/>
      <c r="R5" s="1"/>
      <c r="S5" s="1"/>
      <c r="T5" s="1"/>
      <c r="U5" s="1"/>
      <c r="V5" s="1"/>
      <c r="W5" s="1"/>
      <c r="X5" s="1"/>
      <c r="Y5" s="1"/>
      <c r="Z5" s="1"/>
    </row>
    <row r="6" spans="1:26" ht="14.25" customHeight="1" x14ac:dyDescent="0.2">
      <c r="A6" s="152" t="s">
        <v>2</v>
      </c>
      <c r="B6" s="149" t="s">
        <v>101</v>
      </c>
      <c r="C6" s="136" t="s">
        <v>130</v>
      </c>
      <c r="D6" s="8" t="s">
        <v>3</v>
      </c>
      <c r="E6" s="9">
        <f>'Reference Values'!G4</f>
        <v>51927.076999999997</v>
      </c>
      <c r="F6" s="10"/>
      <c r="G6" s="1"/>
      <c r="H6" s="11"/>
      <c r="I6" s="1"/>
      <c r="J6" s="1"/>
      <c r="K6" s="1"/>
      <c r="L6" s="1"/>
      <c r="M6" s="1"/>
      <c r="N6" s="1"/>
      <c r="O6" s="1"/>
      <c r="P6" s="1"/>
      <c r="Q6" s="1"/>
      <c r="R6" s="1"/>
      <c r="S6" s="1"/>
      <c r="T6" s="1"/>
      <c r="U6" s="1"/>
      <c r="V6" s="1"/>
      <c r="W6" s="1"/>
      <c r="X6" s="1"/>
      <c r="Y6" s="1"/>
      <c r="Z6" s="1"/>
    </row>
    <row r="7" spans="1:26" ht="63.5" customHeight="1" x14ac:dyDescent="0.2">
      <c r="A7" s="145"/>
      <c r="B7" s="150"/>
      <c r="C7" s="151"/>
      <c r="D7" s="12"/>
      <c r="E7" s="13"/>
      <c r="F7" s="1"/>
      <c r="G7" s="1"/>
      <c r="H7" s="11"/>
      <c r="I7" s="1"/>
      <c r="J7" s="1"/>
      <c r="K7" s="1"/>
      <c r="L7" s="1"/>
      <c r="M7" s="1"/>
      <c r="N7" s="1"/>
      <c r="O7" s="1"/>
      <c r="P7" s="1"/>
      <c r="Q7" s="1"/>
      <c r="R7" s="1"/>
      <c r="S7" s="1"/>
      <c r="T7" s="1"/>
      <c r="U7" s="1"/>
      <c r="V7" s="1"/>
      <c r="W7" s="1"/>
      <c r="X7" s="1"/>
      <c r="Y7" s="1"/>
      <c r="Z7" s="1"/>
    </row>
    <row r="8" spans="1:26" ht="15" customHeight="1" x14ac:dyDescent="0.2">
      <c r="A8" s="140" t="s">
        <v>93</v>
      </c>
      <c r="B8" s="136" t="s">
        <v>88</v>
      </c>
      <c r="C8" s="136" t="s">
        <v>104</v>
      </c>
      <c r="D8" s="14" t="s">
        <v>4</v>
      </c>
      <c r="E8" s="15" t="s">
        <v>5</v>
      </c>
      <c r="F8" s="1"/>
      <c r="G8" s="1"/>
      <c r="H8" s="1"/>
      <c r="I8" s="1"/>
      <c r="J8" s="1"/>
      <c r="K8" s="1"/>
      <c r="L8" s="1"/>
      <c r="M8" s="1"/>
      <c r="N8" s="1"/>
      <c r="O8" s="1"/>
      <c r="P8" s="1"/>
      <c r="Q8" s="1"/>
      <c r="R8" s="1"/>
      <c r="S8" s="1"/>
      <c r="T8" s="1"/>
      <c r="U8" s="1"/>
      <c r="V8" s="1"/>
      <c r="W8" s="1"/>
      <c r="X8" s="1"/>
      <c r="Y8" s="1"/>
      <c r="Z8" s="1"/>
    </row>
    <row r="9" spans="1:26" ht="15" customHeight="1" x14ac:dyDescent="0.2">
      <c r="A9" s="144"/>
      <c r="B9" s="137"/>
      <c r="C9" s="137"/>
      <c r="D9" s="14" t="s">
        <v>6</v>
      </c>
      <c r="E9" s="16">
        <f>VLOOKUP(E8,'Reference Values'!F7:G10, 2, FALSE)</f>
        <v>0</v>
      </c>
      <c r="F9" s="10"/>
      <c r="G9" s="1"/>
      <c r="H9" s="1"/>
      <c r="I9" s="1"/>
      <c r="J9" s="1"/>
      <c r="K9" s="1"/>
      <c r="L9" s="1"/>
      <c r="M9" s="1"/>
      <c r="N9" s="1"/>
      <c r="O9" s="1"/>
      <c r="P9" s="1"/>
      <c r="Q9" s="1"/>
      <c r="R9" s="1"/>
      <c r="S9" s="1"/>
      <c r="T9" s="1"/>
      <c r="U9" s="1"/>
      <c r="V9" s="1"/>
      <c r="W9" s="1"/>
      <c r="X9" s="1"/>
      <c r="Y9" s="1"/>
      <c r="Z9" s="1"/>
    </row>
    <row r="10" spans="1:26" ht="72.5" customHeight="1" x14ac:dyDescent="0.2">
      <c r="A10" s="145"/>
      <c r="B10" s="142"/>
      <c r="C10" s="129"/>
      <c r="D10" s="12"/>
      <c r="E10" s="13"/>
      <c r="F10" s="1"/>
      <c r="G10" s="1"/>
      <c r="H10" s="1"/>
      <c r="I10" s="1"/>
      <c r="J10" s="1"/>
      <c r="K10" s="1"/>
      <c r="L10" s="1"/>
      <c r="M10" s="1"/>
      <c r="N10" s="1"/>
      <c r="O10" s="1"/>
      <c r="P10" s="1"/>
      <c r="Q10" s="1"/>
      <c r="R10" s="1"/>
      <c r="S10" s="1"/>
      <c r="T10" s="1"/>
      <c r="U10" s="1"/>
      <c r="V10" s="1"/>
      <c r="W10" s="1"/>
      <c r="X10" s="1"/>
      <c r="Y10" s="1"/>
      <c r="Z10" s="1"/>
    </row>
    <row r="11" spans="1:26" ht="15" customHeight="1" x14ac:dyDescent="0.2">
      <c r="A11" s="140" t="s">
        <v>7</v>
      </c>
      <c r="B11" s="136"/>
      <c r="C11" s="128" t="s">
        <v>8</v>
      </c>
      <c r="D11" s="14" t="s">
        <v>9</v>
      </c>
      <c r="E11" s="17">
        <f>SUM(E6+E9)</f>
        <v>51927.076999999997</v>
      </c>
      <c r="F11" s="1"/>
      <c r="H11" s="1"/>
      <c r="I11" s="1"/>
      <c r="J11" s="1"/>
      <c r="K11" s="1"/>
      <c r="L11" s="1"/>
      <c r="M11" s="1"/>
      <c r="N11" s="1"/>
      <c r="O11" s="1"/>
      <c r="P11" s="1"/>
      <c r="Q11" s="1"/>
      <c r="R11" s="1"/>
      <c r="S11" s="1"/>
      <c r="T11" s="1"/>
      <c r="U11" s="1"/>
      <c r="V11" s="1"/>
      <c r="W11" s="1"/>
      <c r="X11" s="1"/>
      <c r="Y11" s="1"/>
      <c r="Z11" s="1"/>
    </row>
    <row r="12" spans="1:26" ht="23" customHeight="1" x14ac:dyDescent="0.2">
      <c r="A12" s="141"/>
      <c r="B12" s="143"/>
      <c r="C12" s="143"/>
      <c r="D12" s="18"/>
      <c r="E12" s="19" t="str">
        <f>IF(ISERROR(SUM(E6+E9)),"You Must Enter Data Above"," ")</f>
        <v xml:space="preserve"> </v>
      </c>
      <c r="F12" s="1"/>
      <c r="G12" s="3"/>
      <c r="H12" s="1"/>
      <c r="I12" s="1"/>
      <c r="J12" s="1"/>
      <c r="K12" s="1"/>
      <c r="L12" s="1"/>
      <c r="M12" s="1"/>
      <c r="N12" s="1"/>
      <c r="O12" s="1"/>
      <c r="P12" s="1"/>
      <c r="Q12" s="1"/>
      <c r="R12" s="1"/>
      <c r="S12" s="1"/>
      <c r="T12" s="1"/>
      <c r="U12" s="1"/>
      <c r="V12" s="1"/>
      <c r="W12" s="1"/>
      <c r="X12" s="1"/>
      <c r="Y12" s="1"/>
      <c r="Z12" s="1"/>
    </row>
    <row r="13" spans="1:26" ht="24" customHeight="1" thickBot="1" x14ac:dyDescent="0.25">
      <c r="A13" s="1"/>
      <c r="B13" s="1"/>
      <c r="C13" s="1"/>
      <c r="D13" s="2"/>
      <c r="E13" s="3"/>
      <c r="F13" s="1"/>
      <c r="G13" s="1"/>
      <c r="H13" s="1"/>
      <c r="I13" s="1"/>
      <c r="J13" s="1"/>
      <c r="K13" s="1"/>
      <c r="L13" s="1"/>
      <c r="M13" s="1"/>
      <c r="N13" s="1"/>
      <c r="O13" s="1"/>
      <c r="P13" s="1"/>
      <c r="Q13" s="1"/>
      <c r="R13" s="1"/>
      <c r="S13" s="1"/>
      <c r="T13" s="1"/>
      <c r="U13" s="1"/>
      <c r="V13" s="1"/>
      <c r="W13" s="1"/>
      <c r="X13" s="1"/>
      <c r="Y13" s="1"/>
      <c r="Z13" s="1"/>
    </row>
    <row r="14" spans="1:26" ht="30.75" customHeight="1" thickBot="1" x14ac:dyDescent="0.25">
      <c r="A14" s="94" t="s">
        <v>10</v>
      </c>
      <c r="B14" s="166" t="s">
        <v>11</v>
      </c>
      <c r="C14" s="131"/>
      <c r="D14" s="95"/>
      <c r="E14" s="96"/>
      <c r="F14" s="1"/>
      <c r="G14" s="1"/>
      <c r="H14" s="1"/>
      <c r="I14" s="1"/>
      <c r="J14" s="1"/>
      <c r="K14" s="1"/>
      <c r="L14" s="1"/>
      <c r="M14" s="1"/>
      <c r="N14" s="1"/>
      <c r="O14" s="1"/>
      <c r="P14" s="1"/>
      <c r="Q14" s="1"/>
      <c r="R14" s="1"/>
      <c r="S14" s="1"/>
      <c r="T14" s="1"/>
      <c r="U14" s="1"/>
      <c r="V14" s="1"/>
      <c r="W14" s="1"/>
      <c r="X14" s="1"/>
      <c r="Y14" s="1"/>
      <c r="Z14" s="1"/>
    </row>
    <row r="15" spans="1:26" ht="14.25" customHeight="1" thickBot="1" x14ac:dyDescent="0.25">
      <c r="A15" s="167" t="s">
        <v>12</v>
      </c>
      <c r="B15" s="175" t="s">
        <v>132</v>
      </c>
      <c r="C15" s="175" t="s">
        <v>123</v>
      </c>
      <c r="D15" s="97" t="s">
        <v>13</v>
      </c>
      <c r="E15" s="98">
        <v>0</v>
      </c>
      <c r="F15" s="10"/>
      <c r="G15" s="3"/>
      <c r="H15" s="1"/>
      <c r="I15" s="1"/>
      <c r="J15" s="1"/>
      <c r="K15" s="1"/>
      <c r="L15" s="1"/>
      <c r="M15" s="1"/>
      <c r="N15" s="1"/>
      <c r="O15" s="1"/>
      <c r="P15" s="1"/>
      <c r="Q15" s="1"/>
      <c r="R15" s="1"/>
      <c r="S15" s="1"/>
      <c r="T15" s="1"/>
      <c r="U15" s="1"/>
      <c r="V15" s="1"/>
      <c r="W15" s="1"/>
      <c r="X15" s="1"/>
      <c r="Y15" s="1"/>
      <c r="Z15" s="1"/>
    </row>
    <row r="16" spans="1:26" ht="42" customHeight="1" x14ac:dyDescent="0.2">
      <c r="A16" s="168"/>
      <c r="B16" s="129"/>
      <c r="C16" s="129"/>
      <c r="D16" s="12"/>
      <c r="E16" s="99"/>
      <c r="F16" s="1"/>
      <c r="G16" s="1"/>
      <c r="H16" s="1"/>
      <c r="I16" s="1"/>
      <c r="J16" s="1"/>
      <c r="K16" s="1"/>
      <c r="L16" s="1"/>
      <c r="M16" s="1"/>
      <c r="N16" s="1"/>
      <c r="O16" s="1"/>
      <c r="P16" s="1"/>
      <c r="Q16" s="1"/>
      <c r="R16" s="1"/>
      <c r="S16" s="1"/>
      <c r="T16" s="1"/>
      <c r="U16" s="1"/>
      <c r="V16" s="1"/>
      <c r="W16" s="1"/>
      <c r="X16" s="1"/>
      <c r="Y16" s="1"/>
      <c r="Z16" s="1"/>
    </row>
    <row r="17" spans="1:26" ht="14.25" customHeight="1" x14ac:dyDescent="0.2">
      <c r="A17" s="169" t="s">
        <v>14</v>
      </c>
      <c r="B17" s="136" t="s">
        <v>15</v>
      </c>
      <c r="C17" s="136" t="s">
        <v>90</v>
      </c>
      <c r="D17" s="14" t="s">
        <v>16</v>
      </c>
      <c r="E17" s="100">
        <v>0</v>
      </c>
      <c r="F17" s="1"/>
      <c r="G17" s="1"/>
      <c r="H17" s="1"/>
      <c r="I17" s="1"/>
      <c r="J17" s="1"/>
      <c r="K17" s="1"/>
      <c r="L17" s="1"/>
      <c r="M17" s="1"/>
      <c r="N17" s="1"/>
      <c r="O17" s="1"/>
      <c r="P17" s="1"/>
      <c r="Q17" s="1"/>
      <c r="R17" s="1"/>
      <c r="S17" s="1"/>
      <c r="T17" s="1"/>
      <c r="U17" s="1"/>
      <c r="V17" s="1"/>
      <c r="W17" s="1"/>
      <c r="X17" s="1"/>
      <c r="Y17" s="1"/>
      <c r="Z17" s="1"/>
    </row>
    <row r="18" spans="1:26" ht="14.25" customHeight="1" x14ac:dyDescent="0.2">
      <c r="A18" s="170"/>
      <c r="B18" s="137"/>
      <c r="C18" s="137"/>
      <c r="D18" s="14" t="s">
        <v>17</v>
      </c>
      <c r="E18" s="101">
        <f>MIN(8,E17/3)</f>
        <v>0</v>
      </c>
      <c r="F18" s="1"/>
      <c r="G18" s="1"/>
      <c r="H18" s="1"/>
      <c r="I18" s="1"/>
      <c r="J18" s="1"/>
      <c r="K18" s="1"/>
      <c r="L18" s="1"/>
      <c r="M18" s="1"/>
      <c r="N18" s="1"/>
      <c r="O18" s="1"/>
      <c r="P18" s="1"/>
      <c r="Q18" s="1"/>
      <c r="R18" s="1"/>
      <c r="S18" s="1"/>
      <c r="T18" s="1"/>
      <c r="U18" s="1"/>
      <c r="V18" s="1"/>
      <c r="W18" s="1"/>
      <c r="X18" s="1"/>
      <c r="Y18" s="1"/>
      <c r="Z18" s="1"/>
    </row>
    <row r="19" spans="1:26" ht="30" customHeight="1" x14ac:dyDescent="0.2">
      <c r="A19" s="168"/>
      <c r="B19" s="129"/>
      <c r="C19" s="129"/>
      <c r="D19" s="12"/>
      <c r="E19" s="102"/>
      <c r="F19" s="1"/>
      <c r="G19" s="1"/>
      <c r="H19" s="1"/>
      <c r="I19" s="1"/>
      <c r="J19" s="1"/>
      <c r="K19" s="1"/>
      <c r="L19" s="1"/>
      <c r="M19" s="1"/>
      <c r="N19" s="1"/>
      <c r="O19" s="1"/>
      <c r="P19" s="1"/>
      <c r="Q19" s="1"/>
      <c r="R19" s="1"/>
      <c r="S19" s="1"/>
      <c r="T19" s="1"/>
      <c r="U19" s="1"/>
      <c r="V19" s="1"/>
      <c r="W19" s="1"/>
      <c r="X19" s="1"/>
      <c r="Y19" s="1"/>
      <c r="Z19" s="1"/>
    </row>
    <row r="20" spans="1:26" ht="14.25" customHeight="1" x14ac:dyDescent="0.2">
      <c r="A20" s="169" t="s">
        <v>109</v>
      </c>
      <c r="B20" s="136" t="s">
        <v>110</v>
      </c>
      <c r="C20" s="136" t="s">
        <v>124</v>
      </c>
      <c r="D20" s="14" t="s">
        <v>111</v>
      </c>
      <c r="E20" s="103">
        <f>E15+E18</f>
        <v>0</v>
      </c>
      <c r="F20" s="1"/>
      <c r="G20" s="1"/>
      <c r="H20" s="1"/>
      <c r="I20" s="1"/>
      <c r="J20" s="1"/>
      <c r="K20" s="1"/>
      <c r="L20" s="1"/>
      <c r="M20" s="1"/>
      <c r="N20" s="1"/>
      <c r="O20" s="1"/>
      <c r="P20" s="1"/>
      <c r="Q20" s="1"/>
      <c r="R20" s="1"/>
      <c r="S20" s="1"/>
      <c r="T20" s="1"/>
      <c r="U20" s="1"/>
      <c r="V20" s="1"/>
      <c r="W20" s="1"/>
      <c r="X20" s="1"/>
      <c r="Y20" s="1"/>
      <c r="Z20" s="1"/>
    </row>
    <row r="21" spans="1:26" ht="14.25" customHeight="1" x14ac:dyDescent="0.2">
      <c r="A21" s="170"/>
      <c r="B21" s="137"/>
      <c r="C21" s="137"/>
      <c r="D21" s="14" t="s">
        <v>19</v>
      </c>
      <c r="E21" s="104">
        <f>IF(E20&lt;20, INT(E20) - 0.0125*(INT(E20)-1)*INT(E20), 15.25 + 0.5*(INT(E20)-20)) + MAX(1 - 0.025*INT(E20), 0.5)*MOD(E20,1)</f>
        <v>0</v>
      </c>
      <c r="F21" s="1"/>
      <c r="G21" s="1"/>
      <c r="H21" s="1"/>
      <c r="I21" s="1"/>
      <c r="J21" s="1"/>
      <c r="K21" s="1"/>
      <c r="L21" s="1"/>
      <c r="M21" s="1"/>
      <c r="N21" s="1"/>
      <c r="O21" s="1"/>
      <c r="P21" s="1"/>
      <c r="Q21" s="1"/>
      <c r="R21" s="1"/>
      <c r="S21" s="1"/>
      <c r="T21" s="1"/>
      <c r="U21" s="1"/>
      <c r="V21" s="1"/>
      <c r="W21" s="1"/>
      <c r="X21" s="1"/>
      <c r="Y21" s="1"/>
      <c r="Z21" s="1"/>
    </row>
    <row r="22" spans="1:26" ht="42.5" customHeight="1" x14ac:dyDescent="0.2">
      <c r="A22" s="168"/>
      <c r="B22" s="129"/>
      <c r="C22" s="129"/>
      <c r="D22" s="105"/>
      <c r="E22" s="106"/>
      <c r="F22" s="1"/>
      <c r="G22" s="1"/>
      <c r="H22" s="1"/>
      <c r="I22" s="1"/>
      <c r="J22" s="1"/>
      <c r="K22" s="1"/>
      <c r="L22" s="1"/>
      <c r="M22" s="1"/>
      <c r="N22" s="1"/>
      <c r="O22" s="1"/>
      <c r="P22" s="1"/>
      <c r="Q22" s="1"/>
      <c r="R22" s="1"/>
      <c r="S22" s="1"/>
      <c r="T22" s="1"/>
      <c r="U22" s="1"/>
      <c r="V22" s="1"/>
      <c r="W22" s="1"/>
      <c r="X22" s="1"/>
      <c r="Y22" s="1"/>
      <c r="Z22" s="1"/>
    </row>
    <row r="23" spans="1:26" ht="14.25" customHeight="1" x14ac:dyDescent="0.2">
      <c r="A23" s="169" t="s">
        <v>18</v>
      </c>
      <c r="B23" s="136" t="s">
        <v>105</v>
      </c>
      <c r="C23" s="138" t="s">
        <v>118</v>
      </c>
      <c r="D23" s="107" t="s">
        <v>21</v>
      </c>
      <c r="E23" s="100">
        <v>0</v>
      </c>
      <c r="F23" s="1"/>
      <c r="G23" s="1"/>
      <c r="H23" s="1"/>
      <c r="I23" s="1"/>
      <c r="J23" s="1"/>
      <c r="K23" s="1"/>
      <c r="L23" s="1"/>
      <c r="M23" s="1"/>
      <c r="N23" s="1"/>
      <c r="O23" s="1"/>
      <c r="P23" s="1"/>
      <c r="Q23" s="1"/>
      <c r="R23" s="1"/>
      <c r="S23" s="1"/>
      <c r="T23" s="1"/>
      <c r="U23" s="1"/>
      <c r="V23" s="1"/>
      <c r="W23" s="1"/>
      <c r="X23" s="1"/>
      <c r="Y23" s="1"/>
      <c r="Z23" s="1"/>
    </row>
    <row r="24" spans="1:26" ht="57.5" customHeight="1" x14ac:dyDescent="0.2">
      <c r="A24" s="170"/>
      <c r="B24" s="137"/>
      <c r="C24" s="139"/>
      <c r="D24" s="108"/>
      <c r="E24" s="109"/>
      <c r="F24" s="1"/>
      <c r="G24" s="1"/>
      <c r="H24" s="1"/>
      <c r="I24" s="1"/>
      <c r="J24" s="1"/>
      <c r="K24" s="1"/>
      <c r="L24" s="1"/>
      <c r="M24" s="1"/>
      <c r="N24" s="1"/>
      <c r="O24" s="1"/>
      <c r="P24" s="1"/>
      <c r="Q24" s="1"/>
      <c r="R24" s="1"/>
      <c r="S24" s="1"/>
      <c r="T24" s="1"/>
      <c r="U24" s="1"/>
      <c r="V24" s="1"/>
      <c r="W24" s="1"/>
      <c r="X24" s="1"/>
      <c r="Y24" s="1"/>
      <c r="Z24" s="1"/>
    </row>
    <row r="25" spans="1:26" ht="14.25" customHeight="1" x14ac:dyDescent="0.2">
      <c r="A25" s="169" t="s">
        <v>112</v>
      </c>
      <c r="B25" s="136" t="s">
        <v>20</v>
      </c>
      <c r="C25" s="138" t="s">
        <v>113</v>
      </c>
      <c r="D25" s="107" t="s">
        <v>114</v>
      </c>
      <c r="E25" s="110">
        <v>0</v>
      </c>
      <c r="F25" s="1"/>
      <c r="G25" s="1"/>
      <c r="H25" s="1"/>
      <c r="I25" s="1"/>
      <c r="J25" s="1"/>
      <c r="K25" s="1"/>
      <c r="L25" s="1"/>
      <c r="M25" s="1"/>
      <c r="N25" s="1"/>
      <c r="O25" s="1"/>
      <c r="P25" s="1"/>
      <c r="Q25" s="1"/>
      <c r="R25" s="1"/>
      <c r="S25" s="1"/>
      <c r="T25" s="1"/>
      <c r="U25" s="1"/>
      <c r="V25" s="1"/>
      <c r="W25" s="1"/>
      <c r="X25" s="1"/>
      <c r="Y25" s="1"/>
      <c r="Z25" s="1"/>
    </row>
    <row r="26" spans="1:26" ht="58.25" customHeight="1" x14ac:dyDescent="0.2">
      <c r="A26" s="168"/>
      <c r="B26" s="129"/>
      <c r="C26" s="129"/>
      <c r="D26" s="111"/>
      <c r="E26" s="99"/>
      <c r="F26" s="1"/>
      <c r="G26" s="1"/>
      <c r="H26" s="1"/>
      <c r="I26" s="1"/>
      <c r="J26" s="1"/>
      <c r="K26" s="1"/>
      <c r="L26" s="1"/>
      <c r="M26" s="1"/>
      <c r="N26" s="1"/>
      <c r="O26" s="1"/>
      <c r="P26" s="1"/>
      <c r="Q26" s="1"/>
      <c r="R26" s="1"/>
      <c r="S26" s="1"/>
      <c r="T26" s="1"/>
      <c r="U26" s="1"/>
      <c r="V26" s="1"/>
      <c r="W26" s="1"/>
      <c r="X26" s="1"/>
      <c r="Y26" s="1"/>
      <c r="Z26" s="1"/>
    </row>
    <row r="27" spans="1:26" ht="14.25" customHeight="1" x14ac:dyDescent="0.2">
      <c r="A27" s="169" t="s">
        <v>22</v>
      </c>
      <c r="B27" s="136" t="s">
        <v>102</v>
      </c>
      <c r="C27" s="128" t="s">
        <v>115</v>
      </c>
      <c r="D27" s="14" t="s">
        <v>24</v>
      </c>
      <c r="E27" s="112">
        <f>E21+E23+E25</f>
        <v>0</v>
      </c>
      <c r="F27" s="1"/>
      <c r="G27" s="1"/>
      <c r="H27" s="1"/>
      <c r="I27" s="1"/>
      <c r="J27" s="1"/>
      <c r="K27" s="1"/>
      <c r="L27" s="1"/>
      <c r="M27" s="1"/>
      <c r="N27" s="1"/>
      <c r="O27" s="1"/>
      <c r="P27" s="1"/>
      <c r="Q27" s="1"/>
      <c r="R27" s="1"/>
      <c r="S27" s="1"/>
      <c r="T27" s="1"/>
      <c r="U27" s="1"/>
      <c r="V27" s="1"/>
      <c r="W27" s="1"/>
      <c r="X27" s="1"/>
      <c r="Y27" s="1"/>
      <c r="Z27" s="1"/>
    </row>
    <row r="28" spans="1:26" ht="42.75" customHeight="1" x14ac:dyDescent="0.2">
      <c r="A28" s="168"/>
      <c r="B28" s="129"/>
      <c r="C28" s="129"/>
      <c r="D28" s="12"/>
      <c r="E28" s="113"/>
      <c r="F28" s="1"/>
      <c r="G28" s="1"/>
      <c r="H28" s="1"/>
      <c r="I28" s="1"/>
      <c r="J28" s="1"/>
      <c r="K28" s="1"/>
      <c r="L28" s="1"/>
      <c r="M28" s="1"/>
      <c r="N28" s="1"/>
      <c r="O28" s="1"/>
      <c r="P28" s="1"/>
      <c r="Q28" s="1"/>
      <c r="R28" s="1"/>
      <c r="S28" s="1"/>
      <c r="T28" s="1"/>
      <c r="U28" s="1"/>
      <c r="V28" s="1"/>
      <c r="W28" s="1"/>
      <c r="X28" s="1"/>
      <c r="Y28" s="1"/>
      <c r="Z28" s="1"/>
    </row>
    <row r="29" spans="1:26" ht="14.25" customHeight="1" x14ac:dyDescent="0.2">
      <c r="A29" s="171" t="s">
        <v>23</v>
      </c>
      <c r="B29" s="173" t="s">
        <v>89</v>
      </c>
      <c r="C29" s="173" t="s">
        <v>116</v>
      </c>
      <c r="D29" s="119" t="s">
        <v>117</v>
      </c>
      <c r="E29" s="114">
        <f>E11 * E27 * 1%</f>
        <v>0</v>
      </c>
      <c r="F29" s="115"/>
      <c r="G29" s="116"/>
      <c r="H29" s="1"/>
      <c r="I29" s="1"/>
      <c r="J29" s="1"/>
      <c r="K29" s="1"/>
      <c r="L29" s="1"/>
      <c r="M29" s="1"/>
      <c r="N29" s="1"/>
      <c r="O29" s="1"/>
      <c r="P29" s="1"/>
      <c r="Q29" s="1"/>
      <c r="R29" s="1"/>
      <c r="S29" s="1"/>
      <c r="T29" s="1"/>
      <c r="U29" s="1"/>
      <c r="V29" s="1"/>
      <c r="W29" s="1"/>
      <c r="X29" s="1"/>
      <c r="Y29" s="1"/>
      <c r="Z29" s="1"/>
    </row>
    <row r="30" spans="1:26" ht="30.5" customHeight="1" thickBot="1" x14ac:dyDescent="0.25">
      <c r="A30" s="172"/>
      <c r="B30" s="174"/>
      <c r="C30" s="174"/>
      <c r="D30" s="117"/>
      <c r="E30" s="118" t="str">
        <f>IF(ISERROR(SUM(E21+E23+E25)),"You Must Enter More Data Above"," ")</f>
        <v xml:space="preserve"> </v>
      </c>
      <c r="F30" s="1"/>
      <c r="G30" s="1"/>
      <c r="H30" s="1"/>
      <c r="I30" s="1"/>
      <c r="J30" s="1"/>
      <c r="K30" s="1"/>
      <c r="L30" s="1"/>
      <c r="M30" s="1"/>
      <c r="N30" s="1"/>
      <c r="O30" s="1"/>
      <c r="P30" s="1"/>
      <c r="Q30" s="1"/>
      <c r="R30" s="1"/>
      <c r="S30" s="1"/>
      <c r="T30" s="1"/>
      <c r="U30" s="1"/>
      <c r="V30" s="1"/>
      <c r="W30" s="1"/>
      <c r="X30" s="1"/>
      <c r="Y30" s="1"/>
      <c r="Z30" s="1"/>
    </row>
    <row r="31" spans="1:26" ht="24" customHeight="1" thickBot="1" x14ac:dyDescent="0.25">
      <c r="A31" s="20"/>
      <c r="B31" s="21"/>
      <c r="C31" s="22"/>
      <c r="D31" s="22"/>
      <c r="E31" s="3"/>
      <c r="F31" s="1"/>
      <c r="G31" s="1"/>
      <c r="H31" s="1"/>
      <c r="I31" s="1"/>
      <c r="J31" s="1"/>
      <c r="K31" s="1"/>
      <c r="L31" s="1"/>
      <c r="M31" s="1"/>
      <c r="N31" s="1"/>
      <c r="O31" s="1"/>
      <c r="P31" s="1"/>
      <c r="Q31" s="1"/>
      <c r="R31" s="1"/>
      <c r="S31" s="1"/>
      <c r="T31" s="1"/>
      <c r="U31" s="1"/>
      <c r="V31" s="1"/>
      <c r="W31" s="1"/>
      <c r="X31" s="1"/>
      <c r="Y31" s="1"/>
      <c r="Z31" s="1"/>
    </row>
    <row r="32" spans="1:26" ht="29.25" customHeight="1" thickBot="1" x14ac:dyDescent="0.25">
      <c r="A32" s="23" t="s">
        <v>25</v>
      </c>
      <c r="B32" s="130" t="s">
        <v>26</v>
      </c>
      <c r="C32" s="131"/>
      <c r="D32" s="24"/>
      <c r="E32" s="25"/>
      <c r="F32" s="1"/>
      <c r="G32" s="1"/>
      <c r="H32" s="1"/>
      <c r="I32" s="1"/>
      <c r="J32" s="1"/>
      <c r="K32" s="1"/>
      <c r="L32" s="1"/>
      <c r="M32" s="1"/>
      <c r="N32" s="1"/>
      <c r="O32" s="1"/>
      <c r="P32" s="1"/>
      <c r="Q32" s="1"/>
      <c r="R32" s="1"/>
      <c r="S32" s="1"/>
      <c r="T32" s="1"/>
      <c r="U32" s="1"/>
      <c r="V32" s="1"/>
      <c r="W32" s="1"/>
      <c r="X32" s="1"/>
      <c r="Y32" s="1"/>
      <c r="Z32" s="1"/>
    </row>
    <row r="33" spans="1:26" ht="15" customHeight="1" x14ac:dyDescent="0.2">
      <c r="A33" s="134" t="s">
        <v>27</v>
      </c>
      <c r="B33" s="132" t="s">
        <v>28</v>
      </c>
      <c r="C33" s="132" t="s">
        <v>29</v>
      </c>
      <c r="D33" s="120" t="s">
        <v>119</v>
      </c>
      <c r="E33" s="121" t="s">
        <v>30</v>
      </c>
      <c r="F33" s="1"/>
      <c r="G33" s="1"/>
      <c r="H33" s="1"/>
      <c r="I33" s="1"/>
      <c r="J33" s="1"/>
      <c r="K33" s="1"/>
      <c r="L33" s="1"/>
      <c r="M33" s="1"/>
      <c r="N33" s="1"/>
      <c r="O33" s="1"/>
      <c r="P33" s="1"/>
      <c r="Q33" s="1"/>
      <c r="R33" s="1"/>
      <c r="S33" s="1"/>
      <c r="T33" s="1"/>
      <c r="U33" s="1"/>
      <c r="V33" s="1"/>
      <c r="W33" s="1"/>
      <c r="X33" s="1"/>
      <c r="Y33" s="1"/>
      <c r="Z33" s="1"/>
    </row>
    <row r="34" spans="1:26" ht="30" customHeight="1" x14ac:dyDescent="0.2">
      <c r="A34" s="135"/>
      <c r="B34" s="133"/>
      <c r="C34" s="133"/>
      <c r="D34" s="107"/>
      <c r="E34" s="122"/>
      <c r="F34" s="1"/>
      <c r="G34" s="1"/>
      <c r="H34" s="1"/>
      <c r="I34" s="1"/>
      <c r="J34" s="1"/>
      <c r="K34" s="1"/>
      <c r="L34" s="1"/>
      <c r="M34" s="1"/>
      <c r="N34" s="1"/>
      <c r="O34" s="1"/>
      <c r="P34" s="1"/>
      <c r="Q34" s="1"/>
      <c r="R34" s="1"/>
      <c r="S34" s="1"/>
      <c r="T34" s="1"/>
      <c r="U34" s="1"/>
      <c r="V34" s="1"/>
      <c r="W34" s="1"/>
      <c r="X34" s="1"/>
      <c r="Y34" s="1"/>
      <c r="Z34" s="1"/>
    </row>
    <row r="35" spans="1:26" ht="24" customHeight="1" x14ac:dyDescent="0.2">
      <c r="A35" s="159" t="s">
        <v>95</v>
      </c>
      <c r="B35" s="161" t="s">
        <v>122</v>
      </c>
      <c r="C35" s="133"/>
      <c r="D35" s="126" t="s">
        <v>120</v>
      </c>
      <c r="E35" s="123">
        <f>SUM(E11+E29)*VLOOKUP(E33,'Reference Values'!F13:G28, 2, FALSE)</f>
        <v>51927.076999999997</v>
      </c>
      <c r="F35" s="1"/>
      <c r="G35" s="1"/>
      <c r="H35" s="1"/>
      <c r="I35" s="1"/>
      <c r="J35" s="1"/>
      <c r="K35" s="1"/>
      <c r="L35" s="1"/>
      <c r="M35" s="1"/>
      <c r="N35" s="1"/>
      <c r="O35" s="1"/>
      <c r="P35" s="1"/>
      <c r="Q35" s="1"/>
      <c r="R35" s="1"/>
      <c r="S35" s="1"/>
      <c r="T35" s="1"/>
      <c r="U35" s="1"/>
      <c r="V35" s="1"/>
      <c r="W35" s="1"/>
      <c r="X35" s="1"/>
      <c r="Y35" s="1"/>
      <c r="Z35" s="1"/>
    </row>
    <row r="36" spans="1:26" ht="38.5" customHeight="1" thickBot="1" x14ac:dyDescent="0.25">
      <c r="A36" s="160"/>
      <c r="B36" s="162"/>
      <c r="C36" s="162"/>
      <c r="D36" s="124"/>
      <c r="E36" s="125" t="str">
        <f>IF(ISERROR(SUM(E11+E29)*VLOOKUP(E33,'Reference Values'!F13:G28, 2, FALSE)),"You Must Enter More Data Above"," ")</f>
        <v xml:space="preserve"> </v>
      </c>
      <c r="F36" s="10"/>
      <c r="G36" s="1"/>
      <c r="H36" s="1"/>
      <c r="I36" s="1"/>
      <c r="J36" s="1"/>
      <c r="K36" s="1"/>
      <c r="L36" s="1"/>
      <c r="M36" s="1"/>
      <c r="N36" s="1"/>
      <c r="O36" s="1"/>
      <c r="P36" s="1"/>
      <c r="Q36" s="1"/>
      <c r="R36" s="1"/>
      <c r="S36" s="1"/>
      <c r="T36" s="1"/>
      <c r="U36" s="1"/>
      <c r="V36" s="1"/>
      <c r="W36" s="1"/>
      <c r="X36" s="1"/>
      <c r="Y36" s="1"/>
      <c r="Z36" s="1"/>
    </row>
    <row r="37" spans="1:26" ht="24" customHeight="1" thickBot="1" x14ac:dyDescent="0.25">
      <c r="A37" s="20"/>
      <c r="B37" s="21"/>
      <c r="C37" s="22"/>
      <c r="D37" s="22"/>
      <c r="E37" s="3"/>
      <c r="F37" s="1"/>
      <c r="G37" s="1"/>
      <c r="H37" s="1"/>
      <c r="I37" s="1"/>
      <c r="J37" s="1"/>
      <c r="K37" s="1"/>
      <c r="L37" s="1"/>
      <c r="M37" s="1"/>
      <c r="N37" s="1"/>
      <c r="O37" s="1"/>
      <c r="P37" s="1"/>
      <c r="Q37" s="1"/>
      <c r="R37" s="1"/>
      <c r="S37" s="1"/>
      <c r="T37" s="1"/>
      <c r="U37" s="1"/>
      <c r="V37" s="1"/>
      <c r="W37" s="1"/>
      <c r="X37" s="1"/>
      <c r="Y37" s="1"/>
      <c r="Z37" s="1"/>
    </row>
    <row r="38" spans="1:26" ht="29.25" customHeight="1" x14ac:dyDescent="0.2">
      <c r="A38" s="26" t="s">
        <v>31</v>
      </c>
      <c r="B38" s="163" t="s">
        <v>99</v>
      </c>
      <c r="C38" s="164"/>
      <c r="D38" s="27"/>
      <c r="E38" s="28"/>
      <c r="F38" s="1"/>
      <c r="G38" s="1"/>
      <c r="H38" s="1"/>
      <c r="I38" s="1"/>
      <c r="J38" s="1"/>
      <c r="K38" s="1"/>
      <c r="L38" s="1"/>
      <c r="M38" s="1"/>
      <c r="N38" s="1"/>
      <c r="O38" s="1"/>
      <c r="P38" s="1"/>
      <c r="Q38" s="1"/>
      <c r="R38" s="1"/>
      <c r="S38" s="1"/>
      <c r="T38" s="1"/>
      <c r="U38" s="1"/>
      <c r="V38" s="1"/>
      <c r="W38" s="1"/>
      <c r="X38" s="1"/>
      <c r="Y38" s="1"/>
      <c r="Z38" s="1"/>
    </row>
    <row r="39" spans="1:26" ht="14.25" customHeight="1" x14ac:dyDescent="0.2">
      <c r="A39" s="152" t="s">
        <v>94</v>
      </c>
      <c r="B39" s="165" t="s">
        <v>128</v>
      </c>
      <c r="C39" s="165" t="s">
        <v>121</v>
      </c>
      <c r="D39" s="127" t="s">
        <v>98</v>
      </c>
      <c r="E39" s="29">
        <v>0</v>
      </c>
      <c r="F39" s="1"/>
      <c r="G39" s="1"/>
      <c r="H39" s="1"/>
      <c r="I39" s="1"/>
      <c r="J39" s="1"/>
      <c r="K39" s="1"/>
      <c r="L39" s="1"/>
      <c r="M39" s="1"/>
      <c r="N39" s="1"/>
      <c r="O39" s="1"/>
      <c r="P39" s="1"/>
      <c r="Q39" s="1"/>
      <c r="R39" s="1"/>
      <c r="S39" s="1"/>
      <c r="T39" s="1"/>
      <c r="U39" s="1"/>
      <c r="V39" s="1"/>
      <c r="W39" s="1"/>
      <c r="X39" s="1"/>
      <c r="Y39" s="1"/>
      <c r="Z39" s="1"/>
    </row>
    <row r="40" spans="1:26" ht="171.5" customHeight="1" thickBot="1" x14ac:dyDescent="0.25">
      <c r="A40" s="141"/>
      <c r="B40" s="143"/>
      <c r="C40" s="143"/>
      <c r="D40" s="30"/>
      <c r="E40" s="31" t="str">
        <f>IF(E39=0,"You must enter 
a Negotiated Compensation in BOX P above.",IF(E39&lt;E35,"The amount in BOX P should not be less than AMOUNT O above.",""))</f>
        <v>You must enter 
a Negotiated Compensation in BOX P above.</v>
      </c>
      <c r="F40" s="1"/>
      <c r="G40" s="1"/>
      <c r="H40" s="1"/>
      <c r="I40" s="1"/>
      <c r="J40" s="1"/>
      <c r="K40" s="1"/>
      <c r="L40" s="1"/>
      <c r="M40" s="1"/>
      <c r="N40" s="1"/>
      <c r="O40" s="1"/>
      <c r="P40" s="1"/>
      <c r="Q40" s="1"/>
      <c r="R40" s="1"/>
      <c r="S40" s="1"/>
      <c r="T40" s="1"/>
      <c r="U40" s="1"/>
      <c r="V40" s="1"/>
      <c r="W40" s="1"/>
      <c r="X40" s="1"/>
      <c r="Y40" s="1"/>
      <c r="Z40" s="1"/>
    </row>
    <row r="41" spans="1:26" ht="24" customHeight="1" thickBot="1" x14ac:dyDescent="0.25">
      <c r="A41" s="67"/>
      <c r="B41" s="67"/>
      <c r="C41" s="67"/>
      <c r="D41" s="71"/>
      <c r="E41" s="72"/>
      <c r="F41" s="1"/>
      <c r="G41" s="1"/>
      <c r="H41" s="1"/>
      <c r="I41" s="1"/>
      <c r="J41" s="1"/>
      <c r="K41" s="1"/>
      <c r="L41" s="1"/>
      <c r="M41" s="1"/>
      <c r="N41" s="1"/>
      <c r="O41" s="1"/>
      <c r="P41" s="1"/>
      <c r="Q41" s="1"/>
      <c r="R41" s="1"/>
      <c r="S41" s="1"/>
      <c r="T41" s="1"/>
      <c r="U41" s="1"/>
      <c r="V41" s="1"/>
      <c r="W41" s="1"/>
      <c r="X41" s="1"/>
      <c r="Y41" s="1"/>
      <c r="Z41" s="1"/>
    </row>
    <row r="42" spans="1:26" ht="12" customHeight="1" thickBot="1" x14ac:dyDescent="0.25">
      <c r="A42" s="155" t="s">
        <v>125</v>
      </c>
      <c r="B42" s="156"/>
      <c r="C42" s="156"/>
      <c r="D42" s="156"/>
      <c r="E42" s="157"/>
      <c r="F42" s="1"/>
      <c r="G42" s="1"/>
      <c r="H42" s="1"/>
      <c r="I42" s="1"/>
      <c r="J42" s="1"/>
      <c r="K42" s="1"/>
      <c r="L42" s="1"/>
      <c r="M42" s="1"/>
      <c r="N42" s="1"/>
      <c r="O42" s="1"/>
      <c r="P42" s="1"/>
      <c r="Q42" s="1"/>
      <c r="R42" s="1"/>
      <c r="S42" s="1"/>
      <c r="T42" s="1"/>
      <c r="U42" s="1"/>
      <c r="V42" s="1"/>
      <c r="W42" s="1"/>
      <c r="X42" s="1"/>
      <c r="Y42" s="1"/>
      <c r="Z42" s="1"/>
    </row>
    <row r="43" spans="1:26" ht="14.25" customHeight="1" x14ac:dyDescent="0.2">
      <c r="A43" s="73"/>
      <c r="B43" s="68"/>
      <c r="C43" s="74"/>
      <c r="D43" s="75"/>
      <c r="E43" s="76"/>
      <c r="F43" s="1"/>
      <c r="G43" s="1"/>
      <c r="H43" s="1"/>
      <c r="I43" s="1"/>
      <c r="J43" s="1"/>
      <c r="K43" s="1"/>
      <c r="L43" s="1"/>
      <c r="M43" s="1"/>
      <c r="N43" s="1"/>
      <c r="O43" s="1"/>
      <c r="P43" s="1"/>
      <c r="Q43" s="1"/>
      <c r="R43" s="1"/>
      <c r="S43" s="1"/>
      <c r="T43" s="1"/>
      <c r="U43" s="1"/>
      <c r="V43" s="1"/>
      <c r="W43" s="1"/>
      <c r="X43" s="1"/>
      <c r="Y43" s="1"/>
      <c r="Z43" s="1"/>
    </row>
    <row r="44" spans="1:26" ht="14.5" customHeight="1" x14ac:dyDescent="0.2">
      <c r="A44" s="77"/>
      <c r="B44" s="78" t="s">
        <v>126</v>
      </c>
      <c r="C44" s="79"/>
      <c r="D44" s="80">
        <f>E39</f>
        <v>0</v>
      </c>
      <c r="E44" s="69"/>
      <c r="F44" s="1"/>
      <c r="G44" s="1"/>
      <c r="H44" s="1"/>
      <c r="I44" s="1"/>
      <c r="J44" s="1"/>
      <c r="K44" s="1"/>
      <c r="L44" s="1"/>
      <c r="M44" s="1"/>
      <c r="N44" s="1"/>
      <c r="O44" s="1"/>
      <c r="P44" s="1"/>
      <c r="Q44" s="1"/>
      <c r="R44" s="1"/>
      <c r="S44" s="1"/>
      <c r="T44" s="1"/>
      <c r="U44" s="1"/>
      <c r="V44" s="1"/>
      <c r="W44" s="1"/>
      <c r="X44" s="1"/>
      <c r="Y44" s="1"/>
      <c r="Z44" s="1"/>
    </row>
    <row r="45" spans="1:26" ht="14.5" customHeight="1" x14ac:dyDescent="0.2">
      <c r="A45" s="77"/>
      <c r="B45" s="78" t="s">
        <v>106</v>
      </c>
      <c r="C45" s="79"/>
      <c r="D45" s="93">
        <v>0</v>
      </c>
      <c r="E45" s="69"/>
      <c r="F45" s="1"/>
      <c r="G45" s="1"/>
      <c r="H45" s="1"/>
      <c r="I45" s="1"/>
      <c r="J45" s="1"/>
      <c r="K45" s="1"/>
      <c r="L45" s="1"/>
      <c r="M45" s="1"/>
      <c r="N45" s="1"/>
      <c r="O45" s="1"/>
      <c r="P45" s="1"/>
      <c r="Q45" s="1"/>
      <c r="R45" s="1"/>
      <c r="S45" s="1"/>
      <c r="T45" s="1"/>
      <c r="U45" s="1"/>
      <c r="V45" s="1"/>
      <c r="W45" s="1"/>
      <c r="X45" s="1"/>
      <c r="Y45" s="1"/>
      <c r="Z45" s="1"/>
    </row>
    <row r="46" spans="1:26" ht="14.5" customHeight="1" x14ac:dyDescent="0.2">
      <c r="A46" s="77"/>
      <c r="B46" s="78" t="s">
        <v>107</v>
      </c>
      <c r="C46" s="79"/>
      <c r="D46" s="93">
        <v>0</v>
      </c>
      <c r="E46" s="69"/>
      <c r="F46" s="1"/>
      <c r="G46" s="1"/>
      <c r="H46" s="1"/>
      <c r="I46" s="1"/>
      <c r="J46" s="1"/>
      <c r="K46" s="1"/>
      <c r="L46" s="1"/>
      <c r="M46" s="1"/>
      <c r="N46" s="1"/>
      <c r="O46" s="1"/>
      <c r="P46" s="1"/>
      <c r="Q46" s="1"/>
      <c r="R46" s="1"/>
      <c r="S46" s="1"/>
      <c r="T46" s="1"/>
      <c r="U46" s="1"/>
      <c r="V46" s="1"/>
      <c r="W46" s="1"/>
      <c r="X46" s="1"/>
      <c r="Y46" s="1"/>
      <c r="Z46" s="1"/>
    </row>
    <row r="47" spans="1:26" ht="14.5" customHeight="1" x14ac:dyDescent="0.2">
      <c r="A47" s="77"/>
      <c r="B47" s="78" t="s">
        <v>108</v>
      </c>
      <c r="D47" s="93">
        <v>0</v>
      </c>
      <c r="E47" s="69"/>
      <c r="F47" s="1"/>
      <c r="G47" s="1"/>
      <c r="H47" s="1"/>
      <c r="I47" s="1"/>
      <c r="J47" s="1"/>
      <c r="K47" s="1"/>
      <c r="L47" s="1"/>
      <c r="M47" s="1"/>
      <c r="N47" s="1"/>
      <c r="O47" s="1"/>
      <c r="P47" s="1"/>
      <c r="Q47" s="1"/>
      <c r="R47" s="1"/>
      <c r="S47" s="1"/>
      <c r="T47" s="1"/>
      <c r="U47" s="1"/>
      <c r="V47" s="1"/>
      <c r="W47" s="1"/>
      <c r="X47" s="1"/>
      <c r="Y47" s="1"/>
      <c r="Z47" s="1"/>
    </row>
    <row r="48" spans="1:26" ht="14.25" customHeight="1" x14ac:dyDescent="0.2">
      <c r="A48" s="81"/>
      <c r="B48" s="82" t="s">
        <v>96</v>
      </c>
      <c r="C48" s="83"/>
      <c r="D48" s="84">
        <f>SUM(D44:D47)</f>
        <v>0</v>
      </c>
      <c r="E48" s="85"/>
      <c r="F48" s="1"/>
      <c r="G48" s="1"/>
      <c r="H48" s="1"/>
      <c r="I48" s="1"/>
      <c r="J48" s="1"/>
      <c r="K48" s="1"/>
      <c r="L48" s="1"/>
      <c r="M48" s="1"/>
      <c r="N48" s="1"/>
      <c r="O48" s="1"/>
      <c r="P48" s="1"/>
      <c r="Q48" s="1"/>
      <c r="R48" s="1"/>
      <c r="S48" s="1"/>
      <c r="T48" s="1"/>
      <c r="U48" s="1"/>
      <c r="V48" s="1"/>
      <c r="W48" s="1"/>
      <c r="X48" s="1"/>
      <c r="Y48" s="1"/>
      <c r="Z48" s="1"/>
    </row>
    <row r="49" spans="1:26" ht="14.25" customHeight="1" thickBot="1" x14ac:dyDescent="0.25">
      <c r="A49" s="86"/>
      <c r="B49" s="70"/>
      <c r="C49" s="87"/>
      <c r="D49" s="88"/>
      <c r="E49" s="89"/>
      <c r="F49" s="1"/>
      <c r="G49" s="1"/>
      <c r="H49" s="1"/>
      <c r="I49" s="1"/>
      <c r="J49" s="1"/>
      <c r="K49" s="1"/>
      <c r="L49" s="1"/>
      <c r="M49" s="1"/>
      <c r="N49" s="1"/>
      <c r="O49" s="1"/>
      <c r="P49" s="1"/>
      <c r="Q49" s="1"/>
      <c r="R49" s="1"/>
      <c r="S49" s="1"/>
      <c r="T49" s="1"/>
      <c r="U49" s="1"/>
      <c r="V49" s="1"/>
      <c r="W49" s="1"/>
      <c r="X49" s="1"/>
      <c r="Y49" s="1"/>
      <c r="Z49" s="1"/>
    </row>
    <row r="50" spans="1:26" ht="14.25" customHeight="1" x14ac:dyDescent="0.2">
      <c r="A50" s="90"/>
      <c r="B50" s="67"/>
      <c r="C50" s="91"/>
      <c r="D50" s="90"/>
      <c r="E50" s="92"/>
      <c r="F50" s="1"/>
      <c r="G50" s="1"/>
      <c r="H50" s="1"/>
      <c r="I50" s="1"/>
      <c r="J50" s="1"/>
      <c r="K50" s="1"/>
      <c r="L50" s="1"/>
      <c r="M50" s="1"/>
      <c r="N50" s="1"/>
      <c r="O50" s="1"/>
      <c r="P50" s="1"/>
      <c r="Q50" s="1"/>
      <c r="R50" s="1"/>
      <c r="S50" s="1"/>
      <c r="T50" s="1"/>
      <c r="U50" s="1"/>
      <c r="V50" s="1"/>
      <c r="W50" s="1"/>
      <c r="X50" s="1"/>
      <c r="Y50" s="1"/>
      <c r="Z50" s="1"/>
    </row>
    <row r="51" spans="1:26" ht="14.25" customHeight="1" x14ac:dyDescent="0.2">
      <c r="A51" s="153" t="s">
        <v>100</v>
      </c>
      <c r="B51" s="154"/>
      <c r="C51" s="90" t="s">
        <v>97</v>
      </c>
      <c r="D51" s="90"/>
      <c r="E51" s="92"/>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2"/>
      <c r="E52" s="3"/>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2"/>
      <c r="E53" s="3"/>
      <c r="F53" s="1"/>
      <c r="G53" s="1"/>
      <c r="H53" s="1"/>
      <c r="I53" s="1"/>
      <c r="J53" s="1"/>
      <c r="K53" s="1"/>
      <c r="L53" s="1"/>
      <c r="M53" s="1"/>
      <c r="N53" s="1"/>
      <c r="O53" s="1"/>
      <c r="P53" s="1"/>
      <c r="Q53" s="1"/>
      <c r="R53" s="1"/>
      <c r="S53" s="1"/>
      <c r="T53" s="1"/>
      <c r="U53" s="1"/>
      <c r="V53" s="1"/>
      <c r="W53" s="1"/>
      <c r="X53" s="1"/>
      <c r="Y53" s="1"/>
      <c r="Z53" s="1"/>
    </row>
    <row r="54" spans="1:26" ht="14.25" customHeight="1" x14ac:dyDescent="0.2">
      <c r="A54" s="158" t="s">
        <v>131</v>
      </c>
      <c r="B54" s="147"/>
      <c r="C54" s="147"/>
      <c r="D54" s="147"/>
      <c r="E54" s="147"/>
      <c r="F54" s="1"/>
      <c r="G54" s="1"/>
      <c r="H54" s="1"/>
      <c r="I54" s="1"/>
      <c r="J54" s="1"/>
      <c r="K54" s="1"/>
      <c r="L54" s="1"/>
      <c r="M54" s="1"/>
      <c r="N54" s="1"/>
      <c r="O54" s="1"/>
      <c r="P54" s="1"/>
      <c r="Q54" s="1"/>
      <c r="R54" s="1"/>
      <c r="S54" s="1"/>
      <c r="T54" s="1"/>
      <c r="U54" s="1"/>
      <c r="V54" s="1"/>
      <c r="W54" s="1"/>
      <c r="X54" s="1"/>
      <c r="Y54" s="1"/>
      <c r="Z54" s="1"/>
    </row>
    <row r="55" spans="1:26" ht="14.25" customHeight="1" x14ac:dyDescent="0.2">
      <c r="A55" s="32"/>
      <c r="B55" s="32"/>
      <c r="C55" s="32"/>
      <c r="D55" s="33"/>
      <c r="E55" s="34"/>
      <c r="F55" s="1"/>
      <c r="G55" s="1"/>
      <c r="H55" s="1"/>
      <c r="I55" s="1"/>
      <c r="J55" s="1"/>
      <c r="K55" s="1"/>
      <c r="L55" s="1"/>
      <c r="M55" s="1"/>
      <c r="N55" s="1"/>
      <c r="O55" s="1"/>
      <c r="P55" s="1"/>
      <c r="Q55" s="1"/>
      <c r="R55" s="1"/>
      <c r="S55" s="1"/>
      <c r="T55" s="1"/>
      <c r="U55" s="1"/>
      <c r="V55" s="1"/>
      <c r="W55" s="1"/>
      <c r="X55" s="1"/>
      <c r="Y55" s="1"/>
      <c r="Z55" s="1"/>
    </row>
    <row r="56" spans="1:26" ht="14.25" customHeight="1" x14ac:dyDescent="0.2">
      <c r="A56" s="158" t="s">
        <v>32</v>
      </c>
      <c r="B56" s="147"/>
      <c r="C56" s="147"/>
      <c r="D56" s="147"/>
      <c r="E56" s="147"/>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2"/>
      <c r="E57" s="3"/>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2"/>
      <c r="E58" s="3"/>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2"/>
      <c r="E59" s="3"/>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2"/>
      <c r="E60" s="3"/>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2"/>
      <c r="E61" s="3"/>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2"/>
      <c r="E62" s="3"/>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2"/>
      <c r="E63" s="3"/>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2"/>
      <c r="E64" s="3"/>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2"/>
      <c r="E65" s="3"/>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2"/>
      <c r="E66" s="3"/>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2"/>
      <c r="E67" s="3"/>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2"/>
      <c r="E68" s="3"/>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2"/>
      <c r="E69" s="3"/>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2"/>
      <c r="E70" s="3"/>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2"/>
      <c r="E71" s="3"/>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2"/>
      <c r="E72" s="3"/>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2"/>
      <c r="E73" s="3"/>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2"/>
      <c r="E74" s="3"/>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2"/>
      <c r="E75" s="3"/>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2"/>
      <c r="E76" s="3"/>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2"/>
      <c r="E77" s="3"/>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2"/>
      <c r="E78" s="3"/>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2"/>
      <c r="E79" s="3"/>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2"/>
      <c r="E80" s="3"/>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2"/>
      <c r="E81" s="3"/>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2"/>
      <c r="E82" s="3"/>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2"/>
      <c r="E83" s="3"/>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2"/>
      <c r="E84" s="3"/>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2"/>
      <c r="E85" s="3"/>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2"/>
      <c r="E86" s="3"/>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2"/>
      <c r="E87" s="3"/>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2"/>
      <c r="E88" s="3"/>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2"/>
      <c r="E89" s="3"/>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2"/>
      <c r="E90" s="3"/>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2"/>
      <c r="E91" s="3"/>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2"/>
      <c r="E92" s="3"/>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2"/>
      <c r="E93" s="3"/>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2"/>
      <c r="E94" s="3"/>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2"/>
      <c r="E95" s="3"/>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2"/>
      <c r="E96" s="3"/>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2"/>
      <c r="E97" s="3"/>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2"/>
      <c r="E98" s="3"/>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2"/>
      <c r="E99" s="3"/>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2"/>
      <c r="E100" s="3"/>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2"/>
      <c r="E101" s="3"/>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2"/>
      <c r="E102" s="3"/>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2"/>
      <c r="E103" s="3"/>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2"/>
      <c r="E104" s="3"/>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2"/>
      <c r="E105" s="3"/>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2"/>
      <c r="E106" s="3"/>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2"/>
      <c r="E107" s="3"/>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2"/>
      <c r="E108" s="3"/>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2"/>
      <c r="E109" s="3"/>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2"/>
      <c r="E110" s="3"/>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2"/>
      <c r="E111" s="3"/>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2"/>
      <c r="E112" s="3"/>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2"/>
      <c r="E113" s="3"/>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2"/>
      <c r="E114" s="3"/>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2"/>
      <c r="E115" s="3"/>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2"/>
      <c r="E116" s="3"/>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2"/>
      <c r="E117" s="3"/>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2"/>
      <c r="E118" s="3"/>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2"/>
      <c r="E119" s="3"/>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2"/>
      <c r="E120" s="3"/>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2"/>
      <c r="E121" s="3"/>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2"/>
      <c r="E122" s="3"/>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2"/>
      <c r="E123" s="3"/>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2"/>
      <c r="E124" s="3"/>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2"/>
      <c r="E125" s="3"/>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2"/>
      <c r="E126" s="3"/>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2"/>
      <c r="E127" s="3"/>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2"/>
      <c r="E128" s="3"/>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2"/>
      <c r="E129" s="3"/>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2"/>
      <c r="E130" s="3"/>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2"/>
      <c r="E131" s="3"/>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2"/>
      <c r="E132" s="3"/>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2"/>
      <c r="E133" s="3"/>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2"/>
      <c r="E134" s="3"/>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2"/>
      <c r="E135" s="3"/>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2"/>
      <c r="E136" s="3"/>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2"/>
      <c r="E137" s="3"/>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2"/>
      <c r="E138" s="3"/>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2"/>
      <c r="E139" s="3"/>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2"/>
      <c r="E140" s="3"/>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2"/>
      <c r="E141" s="3"/>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2"/>
      <c r="E142" s="3"/>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2"/>
      <c r="E143" s="3"/>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2"/>
      <c r="E144" s="3"/>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2"/>
      <c r="E145" s="3"/>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2"/>
      <c r="E146" s="3"/>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2"/>
      <c r="E147" s="3"/>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2"/>
      <c r="E148" s="3"/>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2"/>
      <c r="E149" s="3"/>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2"/>
      <c r="E150" s="3"/>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2"/>
      <c r="E151" s="3"/>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2"/>
      <c r="E152" s="3"/>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2"/>
      <c r="E153" s="3"/>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2"/>
      <c r="E154" s="3"/>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2"/>
      <c r="E155" s="3"/>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2"/>
      <c r="E156" s="3"/>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2"/>
      <c r="E157" s="3"/>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2"/>
      <c r="E158" s="3"/>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2"/>
      <c r="E159" s="3"/>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2"/>
      <c r="E160" s="3"/>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2"/>
      <c r="E161" s="3"/>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2"/>
      <c r="E162" s="3"/>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2"/>
      <c r="E163" s="3"/>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2"/>
      <c r="E164" s="3"/>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2"/>
      <c r="E165" s="3"/>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2"/>
      <c r="E166" s="3"/>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2"/>
      <c r="E167" s="3"/>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2"/>
      <c r="E168" s="3"/>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2"/>
      <c r="E169" s="3"/>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2"/>
      <c r="E170" s="3"/>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2"/>
      <c r="E171" s="3"/>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2"/>
      <c r="E172" s="3"/>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2"/>
      <c r="E173" s="3"/>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2"/>
      <c r="E174" s="3"/>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2"/>
      <c r="E175" s="3"/>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2"/>
      <c r="E176" s="3"/>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2"/>
      <c r="E177" s="3"/>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2"/>
      <c r="E178" s="3"/>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2"/>
      <c r="E179" s="3"/>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2"/>
      <c r="E180" s="3"/>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2"/>
      <c r="E181" s="3"/>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2"/>
      <c r="E182" s="3"/>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2"/>
      <c r="E183" s="3"/>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2"/>
      <c r="E184" s="3"/>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2"/>
      <c r="E185" s="3"/>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2"/>
      <c r="E186" s="3"/>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2"/>
      <c r="E187" s="3"/>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2"/>
      <c r="E188" s="3"/>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2"/>
      <c r="E189" s="3"/>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2"/>
      <c r="E190" s="3"/>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2"/>
      <c r="E191" s="3"/>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2"/>
      <c r="E192" s="3"/>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2"/>
      <c r="E193" s="3"/>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2"/>
      <c r="E194" s="3"/>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2"/>
      <c r="E195" s="3"/>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2"/>
      <c r="E196" s="3"/>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2"/>
      <c r="E197" s="3"/>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2"/>
      <c r="E198" s="3"/>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2"/>
      <c r="E199" s="3"/>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2"/>
      <c r="E200" s="3"/>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2"/>
      <c r="E201" s="3"/>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2"/>
      <c r="E202" s="3"/>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2"/>
      <c r="E203" s="3"/>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2"/>
      <c r="E204" s="3"/>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2"/>
      <c r="E205" s="3"/>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2"/>
      <c r="E206" s="3"/>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2"/>
      <c r="E207" s="3"/>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2"/>
      <c r="E208" s="3"/>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2"/>
      <c r="E209" s="3"/>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2"/>
      <c r="E210" s="3"/>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2"/>
      <c r="E211" s="3"/>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2"/>
      <c r="E212" s="3"/>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2"/>
      <c r="E213" s="3"/>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2"/>
      <c r="E214" s="3"/>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2"/>
      <c r="E215" s="3"/>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2"/>
      <c r="E216" s="3"/>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2"/>
      <c r="E217" s="3"/>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2"/>
      <c r="E218" s="3"/>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2"/>
      <c r="E219" s="3"/>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2"/>
      <c r="E220" s="3"/>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2"/>
      <c r="E221" s="3"/>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2"/>
      <c r="E222" s="3"/>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2"/>
      <c r="E223" s="3"/>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2"/>
      <c r="E224" s="3"/>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2"/>
      <c r="E225" s="3"/>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2"/>
      <c r="E226" s="3"/>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2"/>
      <c r="E227" s="3"/>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2"/>
      <c r="E228" s="3"/>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2"/>
      <c r="E229" s="3"/>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2"/>
      <c r="E230" s="3"/>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2"/>
      <c r="E231" s="3"/>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2"/>
      <c r="E232" s="3"/>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2"/>
      <c r="E233" s="3"/>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2"/>
      <c r="E234" s="3"/>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2"/>
      <c r="E235" s="3"/>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2"/>
      <c r="E236" s="3"/>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2"/>
      <c r="E237" s="3"/>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2"/>
      <c r="E238" s="3"/>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2"/>
      <c r="E239" s="3"/>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2"/>
      <c r="E240" s="3"/>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2"/>
      <c r="E241" s="3"/>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2"/>
      <c r="E242" s="3"/>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2"/>
      <c r="E243" s="3"/>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2"/>
      <c r="E244" s="3"/>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2"/>
      <c r="E245" s="3"/>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2"/>
      <c r="E246" s="3"/>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2"/>
      <c r="E247" s="3"/>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2"/>
      <c r="E248" s="3"/>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2"/>
      <c r="E249" s="3"/>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2"/>
      <c r="E250" s="3"/>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2"/>
      <c r="E251" s="3"/>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2"/>
      <c r="E252" s="3"/>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2"/>
      <c r="E253" s="3"/>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2"/>
      <c r="E254" s="3"/>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2"/>
      <c r="E255" s="3"/>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2"/>
      <c r="E256" s="3"/>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2"/>
      <c r="E257" s="3"/>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2"/>
      <c r="E258" s="3"/>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2"/>
      <c r="E259" s="3"/>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2"/>
      <c r="E260" s="3"/>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2"/>
      <c r="E261" s="3"/>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2"/>
      <c r="E262" s="3"/>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2"/>
      <c r="E263" s="3"/>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2"/>
      <c r="E264" s="3"/>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2"/>
      <c r="E265" s="3"/>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2"/>
      <c r="E266" s="3"/>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2"/>
      <c r="E267" s="3"/>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2"/>
      <c r="E268" s="3"/>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2"/>
      <c r="E269" s="3"/>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2"/>
      <c r="E270" s="3"/>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2"/>
      <c r="E271" s="3"/>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2"/>
      <c r="E272" s="3"/>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2"/>
      <c r="E273" s="3"/>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2"/>
      <c r="E274" s="3"/>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2"/>
      <c r="E275" s="3"/>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2"/>
      <c r="E276" s="3"/>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2"/>
      <c r="E277" s="3"/>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2"/>
      <c r="E278" s="3"/>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2"/>
      <c r="E279" s="3"/>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2"/>
      <c r="E280" s="3"/>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2"/>
      <c r="E281" s="3"/>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2"/>
      <c r="E282" s="3"/>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2"/>
      <c r="E283" s="3"/>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2"/>
      <c r="E284" s="3"/>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2"/>
      <c r="E285" s="3"/>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2"/>
      <c r="E286" s="3"/>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2"/>
      <c r="E287" s="3"/>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2"/>
      <c r="E288" s="3"/>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2"/>
      <c r="E289" s="3"/>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2"/>
      <c r="E290" s="3"/>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2"/>
      <c r="E291" s="3"/>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2"/>
      <c r="E292" s="3"/>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2"/>
      <c r="E293" s="3"/>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2"/>
      <c r="E294" s="3"/>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2"/>
      <c r="E295" s="3"/>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2"/>
      <c r="E296" s="3"/>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2"/>
      <c r="E297" s="3"/>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2"/>
      <c r="E298" s="3"/>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2"/>
      <c r="E299" s="3"/>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2"/>
      <c r="E300" s="3"/>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2"/>
      <c r="E301" s="3"/>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2"/>
      <c r="E302" s="3"/>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2"/>
      <c r="E303" s="3"/>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2"/>
      <c r="E304" s="3"/>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2"/>
      <c r="E305" s="3"/>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2"/>
      <c r="E306" s="3"/>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2"/>
      <c r="E307" s="3"/>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2"/>
      <c r="E308" s="3"/>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2"/>
      <c r="E309" s="3"/>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2"/>
      <c r="E310" s="3"/>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2"/>
      <c r="E311" s="3"/>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2"/>
      <c r="E312" s="3"/>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2"/>
      <c r="E313" s="3"/>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2"/>
      <c r="E314" s="3"/>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2"/>
      <c r="E315" s="3"/>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2"/>
      <c r="E316" s="3"/>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2"/>
      <c r="E317" s="3"/>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2"/>
      <c r="E318" s="3"/>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2"/>
      <c r="E319" s="3"/>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2"/>
      <c r="E320" s="3"/>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2"/>
      <c r="E321" s="3"/>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2"/>
      <c r="E322" s="3"/>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2"/>
      <c r="E323" s="3"/>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2"/>
      <c r="E324" s="3"/>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2"/>
      <c r="E325" s="3"/>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2"/>
      <c r="E326" s="3"/>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2"/>
      <c r="E327" s="3"/>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2"/>
      <c r="E328" s="3"/>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2"/>
      <c r="E329" s="3"/>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2"/>
      <c r="E330" s="3"/>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2"/>
      <c r="E331" s="3"/>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2"/>
      <c r="E332" s="3"/>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2"/>
      <c r="E333" s="3"/>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2"/>
      <c r="E334" s="3"/>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2"/>
      <c r="E335" s="3"/>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2"/>
      <c r="E336" s="3"/>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2"/>
      <c r="E337" s="3"/>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2"/>
      <c r="E338" s="3"/>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2"/>
      <c r="E339" s="3"/>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2"/>
      <c r="E340" s="3"/>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2"/>
      <c r="E341" s="3"/>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2"/>
      <c r="E342" s="3"/>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2"/>
      <c r="E343" s="3"/>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2"/>
      <c r="E344" s="3"/>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2"/>
      <c r="E345" s="3"/>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2"/>
      <c r="E346" s="3"/>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2"/>
      <c r="E347" s="3"/>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2"/>
      <c r="E348" s="3"/>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2"/>
      <c r="E349" s="3"/>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2"/>
      <c r="E350" s="3"/>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2"/>
      <c r="E351" s="3"/>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2"/>
      <c r="E352" s="3"/>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2"/>
      <c r="E353" s="3"/>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2"/>
      <c r="E354" s="3"/>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2"/>
      <c r="E355" s="3"/>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2"/>
      <c r="E356" s="3"/>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2"/>
      <c r="E357" s="3"/>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2"/>
      <c r="E358" s="3"/>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2"/>
      <c r="E359" s="3"/>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2"/>
      <c r="E360" s="3"/>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2"/>
      <c r="E361" s="3"/>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2"/>
      <c r="E362" s="3"/>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2"/>
      <c r="E363" s="3"/>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2"/>
      <c r="E364" s="3"/>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2"/>
      <c r="E365" s="3"/>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2"/>
      <c r="E366" s="3"/>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2"/>
      <c r="E367" s="3"/>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2"/>
      <c r="E368" s="3"/>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2"/>
      <c r="E369" s="3"/>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2"/>
      <c r="E370" s="3"/>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2"/>
      <c r="E371" s="3"/>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2"/>
      <c r="E372" s="3"/>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2"/>
      <c r="E373" s="3"/>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2"/>
      <c r="E374" s="3"/>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2"/>
      <c r="E375" s="3"/>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2"/>
      <c r="E376" s="3"/>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2"/>
      <c r="E377" s="3"/>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2"/>
      <c r="E378" s="3"/>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2"/>
      <c r="E379" s="3"/>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2"/>
      <c r="E380" s="3"/>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2"/>
      <c r="E381" s="3"/>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2"/>
      <c r="E382" s="3"/>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2"/>
      <c r="E383" s="3"/>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2"/>
      <c r="E384" s="3"/>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2"/>
      <c r="E385" s="3"/>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2"/>
      <c r="E386" s="3"/>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2"/>
      <c r="E387" s="3"/>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2"/>
      <c r="E388" s="3"/>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2"/>
      <c r="E389" s="3"/>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2"/>
      <c r="E390" s="3"/>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2"/>
      <c r="E391" s="3"/>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2"/>
      <c r="E392" s="3"/>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2"/>
      <c r="E393" s="3"/>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2"/>
      <c r="E394" s="3"/>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2"/>
      <c r="E395" s="3"/>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2"/>
      <c r="E396" s="3"/>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2"/>
      <c r="E397" s="3"/>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2"/>
      <c r="E398" s="3"/>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2"/>
      <c r="E399" s="3"/>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2"/>
      <c r="E400" s="3"/>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2"/>
      <c r="E401" s="3"/>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2"/>
      <c r="E402" s="3"/>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2"/>
      <c r="E403" s="3"/>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2"/>
      <c r="E404" s="3"/>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2"/>
      <c r="E405" s="3"/>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2"/>
      <c r="E406" s="3"/>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2"/>
      <c r="E407" s="3"/>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2"/>
      <c r="E408" s="3"/>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2"/>
      <c r="E409" s="3"/>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2"/>
      <c r="E410" s="3"/>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2"/>
      <c r="E411" s="3"/>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2"/>
      <c r="E412" s="3"/>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2"/>
      <c r="E413" s="3"/>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2"/>
      <c r="E414" s="3"/>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2"/>
      <c r="E415" s="3"/>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2"/>
      <c r="E416" s="3"/>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2"/>
      <c r="E417" s="3"/>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2"/>
      <c r="E418" s="3"/>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2"/>
      <c r="E419" s="3"/>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2"/>
      <c r="E420" s="3"/>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2"/>
      <c r="E421" s="3"/>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2"/>
      <c r="E422" s="3"/>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2"/>
      <c r="E423" s="3"/>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2"/>
      <c r="E424" s="3"/>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2"/>
      <c r="E425" s="3"/>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2"/>
      <c r="E426" s="3"/>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2"/>
      <c r="E427" s="3"/>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2"/>
      <c r="E428" s="3"/>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2"/>
      <c r="E429" s="3"/>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2"/>
      <c r="E430" s="3"/>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2"/>
      <c r="E431" s="3"/>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2"/>
      <c r="E432" s="3"/>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2"/>
      <c r="E433" s="3"/>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2"/>
      <c r="E434" s="3"/>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2"/>
      <c r="E435" s="3"/>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2"/>
      <c r="E436" s="3"/>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2"/>
      <c r="E437" s="3"/>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2"/>
      <c r="E438" s="3"/>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2"/>
      <c r="E439" s="3"/>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2"/>
      <c r="E440" s="3"/>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2"/>
      <c r="E441" s="3"/>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2"/>
      <c r="E442" s="3"/>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2"/>
      <c r="E443" s="3"/>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2"/>
      <c r="E444" s="3"/>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2"/>
      <c r="E445" s="3"/>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2"/>
      <c r="E446" s="3"/>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2"/>
      <c r="E447" s="3"/>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2"/>
      <c r="E448" s="3"/>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2"/>
      <c r="E449" s="3"/>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2"/>
      <c r="E450" s="3"/>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2"/>
      <c r="E451" s="3"/>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2"/>
      <c r="E452" s="3"/>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2"/>
      <c r="E453" s="3"/>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2"/>
      <c r="E454" s="3"/>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2"/>
      <c r="E455" s="3"/>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2"/>
      <c r="E456" s="3"/>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2"/>
      <c r="E457" s="3"/>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2"/>
      <c r="E458" s="3"/>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2"/>
      <c r="E459" s="3"/>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2"/>
      <c r="E460" s="3"/>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2"/>
      <c r="E461" s="3"/>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2"/>
      <c r="E462" s="3"/>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2"/>
      <c r="E463" s="3"/>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2"/>
      <c r="E464" s="3"/>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2"/>
      <c r="E465" s="3"/>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2"/>
      <c r="E466" s="3"/>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2"/>
      <c r="E467" s="3"/>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2"/>
      <c r="E468" s="3"/>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2"/>
      <c r="E469" s="3"/>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2"/>
      <c r="E470" s="3"/>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2"/>
      <c r="E471" s="3"/>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2"/>
      <c r="E472" s="3"/>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2"/>
      <c r="E473" s="3"/>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2"/>
      <c r="E474" s="3"/>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2"/>
      <c r="E475" s="3"/>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2"/>
      <c r="E476" s="3"/>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2"/>
      <c r="E477" s="3"/>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2"/>
      <c r="E478" s="3"/>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2"/>
      <c r="E479" s="3"/>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2"/>
      <c r="E480" s="3"/>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2"/>
      <c r="E481" s="3"/>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2"/>
      <c r="E482" s="3"/>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2"/>
      <c r="E483" s="3"/>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2"/>
      <c r="E484" s="3"/>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2"/>
      <c r="E485" s="3"/>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2"/>
      <c r="E486" s="3"/>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2"/>
      <c r="E487" s="3"/>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2"/>
      <c r="E488" s="3"/>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2"/>
      <c r="E489" s="3"/>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2"/>
      <c r="E490" s="3"/>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2"/>
      <c r="E491" s="3"/>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2"/>
      <c r="E492" s="3"/>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2"/>
      <c r="E493" s="3"/>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2"/>
      <c r="E494" s="3"/>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2"/>
      <c r="E495" s="3"/>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2"/>
      <c r="E496" s="3"/>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2"/>
      <c r="E497" s="3"/>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2"/>
      <c r="E498" s="3"/>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2"/>
      <c r="E499" s="3"/>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2"/>
      <c r="E500" s="3"/>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2"/>
      <c r="E501" s="3"/>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2"/>
      <c r="E502" s="3"/>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2"/>
      <c r="E503" s="3"/>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2"/>
      <c r="E504" s="3"/>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2"/>
      <c r="E505" s="3"/>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2"/>
      <c r="E506" s="3"/>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2"/>
      <c r="E507" s="3"/>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2"/>
      <c r="E508" s="3"/>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2"/>
      <c r="E509" s="3"/>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2"/>
      <c r="E510" s="3"/>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2"/>
      <c r="E511" s="3"/>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2"/>
      <c r="E512" s="3"/>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2"/>
      <c r="E513" s="3"/>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2"/>
      <c r="E514" s="3"/>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2"/>
      <c r="E515" s="3"/>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2"/>
      <c r="E516" s="3"/>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2"/>
      <c r="E517" s="3"/>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2"/>
      <c r="E518" s="3"/>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2"/>
      <c r="E519" s="3"/>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2"/>
      <c r="E520" s="3"/>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2"/>
      <c r="E521" s="3"/>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2"/>
      <c r="E522" s="3"/>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2"/>
      <c r="E523" s="3"/>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2"/>
      <c r="E524" s="3"/>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2"/>
      <c r="E525" s="3"/>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2"/>
      <c r="E526" s="3"/>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2"/>
      <c r="E527" s="3"/>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2"/>
      <c r="E528" s="3"/>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2"/>
      <c r="E529" s="3"/>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2"/>
      <c r="E530" s="3"/>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2"/>
      <c r="E531" s="3"/>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2"/>
      <c r="E532" s="3"/>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2"/>
      <c r="E533" s="3"/>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2"/>
      <c r="E534" s="3"/>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2"/>
      <c r="E535" s="3"/>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2"/>
      <c r="E536" s="3"/>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2"/>
      <c r="E537" s="3"/>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2"/>
      <c r="E538" s="3"/>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2"/>
      <c r="E539" s="3"/>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2"/>
      <c r="E540" s="3"/>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2"/>
      <c r="E541" s="3"/>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2"/>
      <c r="E542" s="3"/>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2"/>
      <c r="E543" s="3"/>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2"/>
      <c r="E544" s="3"/>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2"/>
      <c r="E545" s="3"/>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2"/>
      <c r="E546" s="3"/>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2"/>
      <c r="E547" s="3"/>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2"/>
      <c r="E548" s="3"/>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2"/>
      <c r="E549" s="3"/>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2"/>
      <c r="E550" s="3"/>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2"/>
      <c r="E551" s="3"/>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2"/>
      <c r="E552" s="3"/>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2"/>
      <c r="E553" s="3"/>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2"/>
      <c r="E554" s="3"/>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2"/>
      <c r="E555" s="3"/>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2"/>
      <c r="E556" s="3"/>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2"/>
      <c r="E557" s="3"/>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2"/>
      <c r="E558" s="3"/>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2"/>
      <c r="E559" s="3"/>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2"/>
      <c r="E560" s="3"/>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2"/>
      <c r="E561" s="3"/>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2"/>
      <c r="E562" s="3"/>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2"/>
      <c r="E563" s="3"/>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2"/>
      <c r="E564" s="3"/>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2"/>
      <c r="E565" s="3"/>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2"/>
      <c r="E566" s="3"/>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2"/>
      <c r="E567" s="3"/>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2"/>
      <c r="E568" s="3"/>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2"/>
      <c r="E569" s="3"/>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2"/>
      <c r="E570" s="3"/>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2"/>
      <c r="E571" s="3"/>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2"/>
      <c r="E572" s="3"/>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2"/>
      <c r="E573" s="3"/>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2"/>
      <c r="E574" s="3"/>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2"/>
      <c r="E575" s="3"/>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2"/>
      <c r="E576" s="3"/>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2"/>
      <c r="E577" s="3"/>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2"/>
      <c r="E578" s="3"/>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2"/>
      <c r="E579" s="3"/>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2"/>
      <c r="E580" s="3"/>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2"/>
      <c r="E581" s="3"/>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2"/>
      <c r="E582" s="3"/>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2"/>
      <c r="E583" s="3"/>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2"/>
      <c r="E584" s="3"/>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2"/>
      <c r="E585" s="3"/>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2"/>
      <c r="E586" s="3"/>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2"/>
      <c r="E587" s="3"/>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2"/>
      <c r="E588" s="3"/>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2"/>
      <c r="E589" s="3"/>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2"/>
      <c r="E590" s="3"/>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2"/>
      <c r="E591" s="3"/>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2"/>
      <c r="E592" s="3"/>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2"/>
      <c r="E593" s="3"/>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2"/>
      <c r="E594" s="3"/>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2"/>
      <c r="E595" s="3"/>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2"/>
      <c r="E596" s="3"/>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2"/>
      <c r="E597" s="3"/>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2"/>
      <c r="E598" s="3"/>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2"/>
      <c r="E599" s="3"/>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2"/>
      <c r="E600" s="3"/>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2"/>
      <c r="E601" s="3"/>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2"/>
      <c r="E602" s="3"/>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2"/>
      <c r="E603" s="3"/>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2"/>
      <c r="E604" s="3"/>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2"/>
      <c r="E605" s="3"/>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2"/>
      <c r="E606" s="3"/>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2"/>
      <c r="E607" s="3"/>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2"/>
      <c r="E608" s="3"/>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2"/>
      <c r="E609" s="3"/>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2"/>
      <c r="E610" s="3"/>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2"/>
      <c r="E611" s="3"/>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2"/>
      <c r="E612" s="3"/>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2"/>
      <c r="E613" s="3"/>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2"/>
      <c r="E614" s="3"/>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2"/>
      <c r="E615" s="3"/>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2"/>
      <c r="E616" s="3"/>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2"/>
      <c r="E617" s="3"/>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2"/>
      <c r="E618" s="3"/>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2"/>
      <c r="E619" s="3"/>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2"/>
      <c r="E620" s="3"/>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2"/>
      <c r="E621" s="3"/>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2"/>
      <c r="E622" s="3"/>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2"/>
      <c r="E623" s="3"/>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2"/>
      <c r="E624" s="3"/>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2"/>
      <c r="E625" s="3"/>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2"/>
      <c r="E626" s="3"/>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2"/>
      <c r="E627" s="3"/>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2"/>
      <c r="E628" s="3"/>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2"/>
      <c r="E629" s="3"/>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2"/>
      <c r="E630" s="3"/>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2"/>
      <c r="E631" s="3"/>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2"/>
      <c r="E632" s="3"/>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2"/>
      <c r="E633" s="3"/>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2"/>
      <c r="E634" s="3"/>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2"/>
      <c r="E635" s="3"/>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2"/>
      <c r="E636" s="3"/>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2"/>
      <c r="E637" s="3"/>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2"/>
      <c r="E638" s="3"/>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2"/>
      <c r="E639" s="3"/>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2"/>
      <c r="E640" s="3"/>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2"/>
      <c r="E641" s="3"/>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2"/>
      <c r="E642" s="3"/>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2"/>
      <c r="E643" s="3"/>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2"/>
      <c r="E644" s="3"/>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2"/>
      <c r="E645" s="3"/>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2"/>
      <c r="E646" s="3"/>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2"/>
      <c r="E647" s="3"/>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2"/>
      <c r="E648" s="3"/>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2"/>
      <c r="E649" s="3"/>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2"/>
      <c r="E650" s="3"/>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2"/>
      <c r="E651" s="3"/>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2"/>
      <c r="E652" s="3"/>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2"/>
      <c r="E653" s="3"/>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2"/>
      <c r="E654" s="3"/>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2"/>
      <c r="E655" s="3"/>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2"/>
      <c r="E656" s="3"/>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2"/>
      <c r="E657" s="3"/>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2"/>
      <c r="E658" s="3"/>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2"/>
      <c r="E659" s="3"/>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2"/>
      <c r="E660" s="3"/>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2"/>
      <c r="E661" s="3"/>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2"/>
      <c r="E662" s="3"/>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2"/>
      <c r="E663" s="3"/>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2"/>
      <c r="E664" s="3"/>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2"/>
      <c r="E665" s="3"/>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2"/>
      <c r="E666" s="3"/>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2"/>
      <c r="E667" s="3"/>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2"/>
      <c r="E668" s="3"/>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2"/>
      <c r="E669" s="3"/>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2"/>
      <c r="E670" s="3"/>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2"/>
      <c r="E671" s="3"/>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2"/>
      <c r="E672" s="3"/>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2"/>
      <c r="E673" s="3"/>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2"/>
      <c r="E674" s="3"/>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2"/>
      <c r="E675" s="3"/>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2"/>
      <c r="E676" s="3"/>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2"/>
      <c r="E677" s="3"/>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2"/>
      <c r="E678" s="3"/>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2"/>
      <c r="E679" s="3"/>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2"/>
      <c r="E680" s="3"/>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2"/>
      <c r="E681" s="3"/>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2"/>
      <c r="E682" s="3"/>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2"/>
      <c r="E683" s="3"/>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2"/>
      <c r="E684" s="3"/>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2"/>
      <c r="E685" s="3"/>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2"/>
      <c r="E686" s="3"/>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2"/>
      <c r="E687" s="3"/>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2"/>
      <c r="E688" s="3"/>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2"/>
      <c r="E689" s="3"/>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2"/>
      <c r="E690" s="3"/>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2"/>
      <c r="E691" s="3"/>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2"/>
      <c r="E692" s="3"/>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2"/>
      <c r="E693" s="3"/>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2"/>
      <c r="E694" s="3"/>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2"/>
      <c r="E695" s="3"/>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2"/>
      <c r="E696" s="3"/>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2"/>
      <c r="E697" s="3"/>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2"/>
      <c r="E698" s="3"/>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2"/>
      <c r="E699" s="3"/>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2"/>
      <c r="E700" s="3"/>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2"/>
      <c r="E701" s="3"/>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2"/>
      <c r="E702" s="3"/>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2"/>
      <c r="E703" s="3"/>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2"/>
      <c r="E704" s="3"/>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2"/>
      <c r="E705" s="3"/>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2"/>
      <c r="E706" s="3"/>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2"/>
      <c r="E707" s="3"/>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2"/>
      <c r="E708" s="3"/>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2"/>
      <c r="E709" s="3"/>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2"/>
      <c r="E710" s="3"/>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2"/>
      <c r="E711" s="3"/>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2"/>
      <c r="E712" s="3"/>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2"/>
      <c r="E713" s="3"/>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2"/>
      <c r="E714" s="3"/>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2"/>
      <c r="E715" s="3"/>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2"/>
      <c r="E716" s="3"/>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2"/>
      <c r="E717" s="3"/>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2"/>
      <c r="E718" s="3"/>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2"/>
      <c r="E719" s="3"/>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2"/>
      <c r="E720" s="3"/>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2"/>
      <c r="E721" s="3"/>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2"/>
      <c r="E722" s="3"/>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2"/>
      <c r="E723" s="3"/>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2"/>
      <c r="E724" s="3"/>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2"/>
      <c r="E725" s="3"/>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2"/>
      <c r="E726" s="3"/>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2"/>
      <c r="E727" s="3"/>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2"/>
      <c r="E728" s="3"/>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2"/>
      <c r="E729" s="3"/>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2"/>
      <c r="E730" s="3"/>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2"/>
      <c r="E731" s="3"/>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2"/>
      <c r="E732" s="3"/>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2"/>
      <c r="E733" s="3"/>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2"/>
      <c r="E734" s="3"/>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2"/>
      <c r="E735" s="3"/>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2"/>
      <c r="E736" s="3"/>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2"/>
      <c r="E737" s="3"/>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2"/>
      <c r="E738" s="3"/>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2"/>
      <c r="E739" s="3"/>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2"/>
      <c r="E740" s="3"/>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2"/>
      <c r="E741" s="3"/>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2"/>
      <c r="E742" s="3"/>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2"/>
      <c r="E743" s="3"/>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2"/>
      <c r="E744" s="3"/>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2"/>
      <c r="E745" s="3"/>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2"/>
      <c r="E746" s="3"/>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2"/>
      <c r="E747" s="3"/>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2"/>
      <c r="E748" s="3"/>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2"/>
      <c r="E749" s="3"/>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2"/>
      <c r="E750" s="3"/>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2"/>
      <c r="E751" s="3"/>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2"/>
      <c r="E752" s="3"/>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2"/>
      <c r="E753" s="3"/>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2"/>
      <c r="E754" s="3"/>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2"/>
      <c r="E755" s="3"/>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2"/>
      <c r="E756" s="3"/>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2"/>
      <c r="E757" s="3"/>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2"/>
      <c r="E758" s="3"/>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2"/>
      <c r="E759" s="3"/>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2"/>
      <c r="E760" s="3"/>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2"/>
      <c r="E761" s="3"/>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2"/>
      <c r="E762" s="3"/>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2"/>
      <c r="E763" s="3"/>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2"/>
      <c r="E764" s="3"/>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2"/>
      <c r="E765" s="3"/>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2"/>
      <c r="E766" s="3"/>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2"/>
      <c r="E767" s="3"/>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2"/>
      <c r="E768" s="3"/>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2"/>
      <c r="E769" s="3"/>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2"/>
      <c r="E770" s="3"/>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2"/>
      <c r="E771" s="3"/>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2"/>
      <c r="E772" s="3"/>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2"/>
      <c r="E773" s="3"/>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2"/>
      <c r="E774" s="3"/>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2"/>
      <c r="E775" s="3"/>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2"/>
      <c r="E776" s="3"/>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2"/>
      <c r="E777" s="3"/>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2"/>
      <c r="E778" s="3"/>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2"/>
      <c r="E779" s="3"/>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2"/>
      <c r="E780" s="3"/>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2"/>
      <c r="E781" s="3"/>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2"/>
      <c r="E782" s="3"/>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2"/>
      <c r="E783" s="3"/>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2"/>
      <c r="E784" s="3"/>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2"/>
      <c r="E785" s="3"/>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2"/>
      <c r="E786" s="3"/>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2"/>
      <c r="E787" s="3"/>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2"/>
      <c r="E788" s="3"/>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2"/>
      <c r="E789" s="3"/>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2"/>
      <c r="E790" s="3"/>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2"/>
      <c r="E791" s="3"/>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2"/>
      <c r="E792" s="3"/>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2"/>
      <c r="E793" s="3"/>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2"/>
      <c r="E794" s="3"/>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2"/>
      <c r="E795" s="3"/>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2"/>
      <c r="E796" s="3"/>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2"/>
      <c r="E797" s="3"/>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2"/>
      <c r="E798" s="3"/>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2"/>
      <c r="E799" s="3"/>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2"/>
      <c r="E800" s="3"/>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2"/>
      <c r="E801" s="3"/>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2"/>
      <c r="E802" s="3"/>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2"/>
      <c r="E803" s="3"/>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2"/>
      <c r="E804" s="3"/>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2"/>
      <c r="E805" s="3"/>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2"/>
      <c r="E806" s="3"/>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2"/>
      <c r="E807" s="3"/>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2"/>
      <c r="E808" s="3"/>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2"/>
      <c r="E809" s="3"/>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2"/>
      <c r="E810" s="3"/>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2"/>
      <c r="E811" s="3"/>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2"/>
      <c r="E812" s="3"/>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2"/>
      <c r="E813" s="3"/>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2"/>
      <c r="E814" s="3"/>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2"/>
      <c r="E815" s="3"/>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2"/>
      <c r="E816" s="3"/>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2"/>
      <c r="E817" s="3"/>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2"/>
      <c r="E818" s="3"/>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2"/>
      <c r="E819" s="3"/>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2"/>
      <c r="E820" s="3"/>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2"/>
      <c r="E821" s="3"/>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2"/>
      <c r="E822" s="3"/>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2"/>
      <c r="E823" s="3"/>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2"/>
      <c r="E824" s="3"/>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2"/>
      <c r="E825" s="3"/>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2"/>
      <c r="E826" s="3"/>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2"/>
      <c r="E827" s="3"/>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2"/>
      <c r="E828" s="3"/>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2"/>
      <c r="E829" s="3"/>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2"/>
      <c r="E830" s="3"/>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2"/>
      <c r="E831" s="3"/>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2"/>
      <c r="E832" s="3"/>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2"/>
      <c r="E833" s="3"/>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2"/>
      <c r="E834" s="3"/>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2"/>
      <c r="E835" s="3"/>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2"/>
      <c r="E836" s="3"/>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2"/>
      <c r="E837" s="3"/>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2"/>
      <c r="E838" s="3"/>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2"/>
      <c r="E839" s="3"/>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2"/>
      <c r="E840" s="3"/>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2"/>
      <c r="E841" s="3"/>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2"/>
      <c r="E842" s="3"/>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2"/>
      <c r="E843" s="3"/>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2"/>
      <c r="E844" s="3"/>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2"/>
      <c r="E845" s="3"/>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2"/>
      <c r="E846" s="3"/>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2"/>
      <c r="E847" s="3"/>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2"/>
      <c r="E848" s="3"/>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2"/>
      <c r="E849" s="3"/>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2"/>
      <c r="E850" s="3"/>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2"/>
      <c r="E851" s="3"/>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2"/>
      <c r="E852" s="3"/>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2"/>
      <c r="E853" s="3"/>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2"/>
      <c r="E854" s="3"/>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2"/>
      <c r="E855" s="3"/>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2"/>
      <c r="E856" s="3"/>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2"/>
      <c r="E857" s="3"/>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2"/>
      <c r="E858" s="3"/>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2"/>
      <c r="E859" s="3"/>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2"/>
      <c r="E860" s="3"/>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2"/>
      <c r="E861" s="3"/>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2"/>
      <c r="E862" s="3"/>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2"/>
      <c r="E863" s="3"/>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2"/>
      <c r="E864" s="3"/>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2"/>
      <c r="E865" s="3"/>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2"/>
      <c r="E866" s="3"/>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2"/>
      <c r="E867" s="3"/>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2"/>
      <c r="E868" s="3"/>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2"/>
      <c r="E869" s="3"/>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2"/>
      <c r="E870" s="3"/>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2"/>
      <c r="E871" s="3"/>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2"/>
      <c r="E872" s="3"/>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2"/>
      <c r="E873" s="3"/>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2"/>
      <c r="E874" s="3"/>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2"/>
      <c r="E875" s="3"/>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2"/>
      <c r="E876" s="3"/>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2"/>
      <c r="E877" s="3"/>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2"/>
      <c r="E878" s="3"/>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2"/>
      <c r="E879" s="3"/>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2"/>
      <c r="E880" s="3"/>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2"/>
      <c r="E881" s="3"/>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2"/>
      <c r="E882" s="3"/>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2"/>
      <c r="E883" s="3"/>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2"/>
      <c r="E884" s="3"/>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2"/>
      <c r="E885" s="3"/>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2"/>
      <c r="E886" s="3"/>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2"/>
      <c r="E887" s="3"/>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2"/>
      <c r="E888" s="3"/>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2"/>
      <c r="E889" s="3"/>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2"/>
      <c r="E890" s="3"/>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2"/>
      <c r="E891" s="3"/>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2"/>
      <c r="E892" s="3"/>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2"/>
      <c r="E893" s="3"/>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2"/>
      <c r="E894" s="3"/>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2"/>
      <c r="E895" s="3"/>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2"/>
      <c r="E896" s="3"/>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2"/>
      <c r="E897" s="3"/>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2"/>
      <c r="E898" s="3"/>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2"/>
      <c r="E899" s="3"/>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2"/>
      <c r="E900" s="3"/>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2"/>
      <c r="E901" s="3"/>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2"/>
      <c r="E902" s="3"/>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2"/>
      <c r="E903" s="3"/>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2"/>
      <c r="E904" s="3"/>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2"/>
      <c r="E905" s="3"/>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2"/>
      <c r="E906" s="3"/>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2"/>
      <c r="E907" s="3"/>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2"/>
      <c r="E908" s="3"/>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2"/>
      <c r="E909" s="3"/>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2"/>
      <c r="E910" s="3"/>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2"/>
      <c r="E911" s="3"/>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2"/>
      <c r="E912" s="3"/>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2"/>
      <c r="E913" s="3"/>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2"/>
      <c r="E914" s="3"/>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2"/>
      <c r="E915" s="3"/>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2"/>
      <c r="E916" s="3"/>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2"/>
      <c r="E917" s="3"/>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2"/>
      <c r="E918" s="3"/>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2"/>
      <c r="E919" s="3"/>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2"/>
      <c r="E920" s="3"/>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2"/>
      <c r="E921" s="3"/>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2"/>
      <c r="E922" s="3"/>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2"/>
      <c r="E923" s="3"/>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2"/>
      <c r="E924" s="3"/>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2"/>
      <c r="E925" s="3"/>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2"/>
      <c r="E926" s="3"/>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2"/>
      <c r="E927" s="3"/>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2"/>
      <c r="E928" s="3"/>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2"/>
      <c r="E929" s="3"/>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2"/>
      <c r="E930" s="3"/>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2"/>
      <c r="E931" s="3"/>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2"/>
      <c r="E932" s="3"/>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2"/>
      <c r="E933" s="3"/>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2"/>
      <c r="E934" s="3"/>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2"/>
      <c r="E935" s="3"/>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2"/>
      <c r="E936" s="3"/>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2"/>
      <c r="E937" s="3"/>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2"/>
      <c r="E938" s="3"/>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2"/>
      <c r="E939" s="3"/>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2"/>
      <c r="E940" s="3"/>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2"/>
      <c r="E941" s="3"/>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2"/>
      <c r="E942" s="3"/>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2"/>
      <c r="E943" s="3"/>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2"/>
      <c r="E944" s="3"/>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2"/>
      <c r="E945" s="3"/>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2"/>
      <c r="E946" s="3"/>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2"/>
      <c r="E947" s="3"/>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2"/>
      <c r="E948" s="3"/>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2"/>
      <c r="E949" s="3"/>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2"/>
      <c r="E950" s="3"/>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2"/>
      <c r="E951" s="3"/>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2"/>
      <c r="E952" s="3"/>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2"/>
      <c r="E953" s="3"/>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2"/>
      <c r="E954" s="3"/>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2"/>
      <c r="E955" s="3"/>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2"/>
      <c r="E956" s="3"/>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2"/>
      <c r="E957" s="3"/>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2"/>
      <c r="E958" s="3"/>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2"/>
      <c r="E959" s="3"/>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2"/>
      <c r="E960" s="3"/>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2"/>
      <c r="E961" s="3"/>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2"/>
      <c r="E962" s="3"/>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2"/>
      <c r="E963" s="3"/>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2"/>
      <c r="E964" s="3"/>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2"/>
      <c r="E965" s="3"/>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2"/>
      <c r="E966" s="3"/>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2"/>
      <c r="E967" s="3"/>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2"/>
      <c r="E968" s="3"/>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2"/>
      <c r="E969" s="3"/>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2"/>
      <c r="E970" s="3"/>
      <c r="F970" s="1"/>
      <c r="G970" s="1"/>
      <c r="H970" s="1"/>
      <c r="I970" s="1"/>
      <c r="J970" s="1"/>
      <c r="K970" s="1"/>
      <c r="L970" s="1"/>
      <c r="M970" s="1"/>
      <c r="N970" s="1"/>
      <c r="O970" s="1"/>
      <c r="P970" s="1"/>
      <c r="Q970" s="1"/>
      <c r="R970" s="1"/>
      <c r="S970" s="1"/>
      <c r="T970" s="1"/>
      <c r="U970" s="1"/>
      <c r="V970" s="1"/>
      <c r="W970" s="1"/>
      <c r="X970" s="1"/>
      <c r="Y970" s="1"/>
      <c r="Z970" s="1"/>
    </row>
    <row r="971" spans="1:26" ht="15" customHeight="1" x14ac:dyDescent="0.2">
      <c r="A971" s="1"/>
      <c r="B971" s="1"/>
      <c r="C971" s="1"/>
      <c r="D971" s="2"/>
      <c r="E971" s="3"/>
    </row>
    <row r="972" spans="1:26" ht="15" customHeight="1" x14ac:dyDescent="0.2">
      <c r="A972" s="1"/>
      <c r="B972" s="1"/>
      <c r="C972" s="1"/>
      <c r="D972" s="2"/>
      <c r="E972" s="3"/>
    </row>
    <row r="973" spans="1:26" ht="15" customHeight="1" x14ac:dyDescent="0.2">
      <c r="A973" s="1"/>
      <c r="B973" s="1"/>
      <c r="C973" s="1"/>
      <c r="D973" s="2"/>
      <c r="E973" s="3"/>
    </row>
    <row r="974" spans="1:26" ht="15" customHeight="1" x14ac:dyDescent="0.2">
      <c r="A974" s="1"/>
      <c r="B974" s="1"/>
      <c r="C974" s="1"/>
      <c r="D974" s="2"/>
      <c r="E974" s="3"/>
    </row>
    <row r="975" spans="1:26" ht="15" customHeight="1" x14ac:dyDescent="0.2">
      <c r="A975" s="1"/>
      <c r="B975" s="1"/>
      <c r="C975" s="1"/>
      <c r="D975" s="2"/>
      <c r="E975" s="3"/>
    </row>
    <row r="976" spans="1:26" ht="15" customHeight="1" x14ac:dyDescent="0.2">
      <c r="A976" s="1"/>
      <c r="B976" s="1"/>
      <c r="C976" s="1"/>
      <c r="D976" s="2"/>
      <c r="E976" s="3"/>
    </row>
    <row r="977" spans="1:5" ht="15" customHeight="1" x14ac:dyDescent="0.2">
      <c r="A977" s="1"/>
      <c r="B977" s="1"/>
      <c r="C977" s="1"/>
      <c r="D977" s="2"/>
      <c r="E977" s="3"/>
    </row>
    <row r="978" spans="1:5" ht="15" customHeight="1" x14ac:dyDescent="0.2">
      <c r="A978" s="1"/>
      <c r="B978" s="1"/>
      <c r="C978" s="1"/>
      <c r="D978" s="2"/>
      <c r="E978" s="3"/>
    </row>
    <row r="979" spans="1:5" ht="15" customHeight="1" x14ac:dyDescent="0.2">
      <c r="A979" s="1"/>
      <c r="B979" s="1"/>
      <c r="C979" s="1"/>
      <c r="D979" s="2"/>
      <c r="E979" s="3"/>
    </row>
    <row r="980" spans="1:5" ht="15" customHeight="1" x14ac:dyDescent="0.2">
      <c r="A980" s="1"/>
      <c r="B980" s="1"/>
      <c r="C980" s="1"/>
      <c r="D980" s="2"/>
      <c r="E980" s="3"/>
    </row>
    <row r="981" spans="1:5" ht="15" customHeight="1" x14ac:dyDescent="0.2">
      <c r="A981" s="1"/>
      <c r="B981" s="1"/>
      <c r="C981" s="1"/>
      <c r="D981" s="2"/>
      <c r="E981" s="3"/>
    </row>
  </sheetData>
  <mergeCells count="48">
    <mergeCell ref="B14:C14"/>
    <mergeCell ref="A15:A16"/>
    <mergeCell ref="A17:A19"/>
    <mergeCell ref="A29:A30"/>
    <mergeCell ref="B29:B30"/>
    <mergeCell ref="C29:C30"/>
    <mergeCell ref="A20:A22"/>
    <mergeCell ref="A23:A24"/>
    <mergeCell ref="A25:A26"/>
    <mergeCell ref="A27:A28"/>
    <mergeCell ref="B23:B24"/>
    <mergeCell ref="B25:B26"/>
    <mergeCell ref="B27:B28"/>
    <mergeCell ref="B15:B16"/>
    <mergeCell ref="C15:C16"/>
    <mergeCell ref="B17:B19"/>
    <mergeCell ref="A51:B51"/>
    <mergeCell ref="A42:E42"/>
    <mergeCell ref="A54:E54"/>
    <mergeCell ref="A56:E56"/>
    <mergeCell ref="A35:A36"/>
    <mergeCell ref="B35:C36"/>
    <mergeCell ref="B38:C38"/>
    <mergeCell ref="A39:A40"/>
    <mergeCell ref="B39:B40"/>
    <mergeCell ref="C39:C40"/>
    <mergeCell ref="A1:E1"/>
    <mergeCell ref="A3:E3"/>
    <mergeCell ref="B5:C5"/>
    <mergeCell ref="B6:B7"/>
    <mergeCell ref="C6:C7"/>
    <mergeCell ref="A6:A7"/>
    <mergeCell ref="A11:A12"/>
    <mergeCell ref="B8:B10"/>
    <mergeCell ref="C8:C10"/>
    <mergeCell ref="B11:B12"/>
    <mergeCell ref="C11:C12"/>
    <mergeCell ref="A8:A10"/>
    <mergeCell ref="C17:C19"/>
    <mergeCell ref="B20:B22"/>
    <mergeCell ref="C20:C22"/>
    <mergeCell ref="C23:C24"/>
    <mergeCell ref="C25:C26"/>
    <mergeCell ref="C27:C28"/>
    <mergeCell ref="B32:C32"/>
    <mergeCell ref="B33:B34"/>
    <mergeCell ref="C33:C34"/>
    <mergeCell ref="A33:A34"/>
  </mergeCells>
  <pageMargins left="0.54" right="0.53" top="0.42" bottom="0.37" header="0" footer="0"/>
  <pageSetup scale="84"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prompt="Invalid Entry! - Please select an option from the list." xr:uid="{00000000-0002-0000-0000-000001000000}">
          <x14:formula1>
            <xm:f>'Reference Values'!$F$7:$F$10</xm:f>
          </x14:formula1>
          <xm:sqref>E8</xm:sqref>
        </x14:dataValidation>
        <x14:dataValidation type="list" allowBlank="1" showErrorMessage="1" xr:uid="{00000000-0002-0000-0000-000000000000}">
          <x14:formula1>
            <xm:f>'Reference Values'!$F$13:$F$28</xm:f>
          </x14:formula1>
          <xm:sqref>E33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U1000"/>
  <sheetViews>
    <sheetView topLeftCell="A3" workbookViewId="0">
      <selection activeCell="C7" sqref="C7"/>
    </sheetView>
  </sheetViews>
  <sheetFormatPr baseColWidth="10" defaultColWidth="12.6640625" defaultRowHeight="15" customHeight="1" x14ac:dyDescent="0.15"/>
  <cols>
    <col min="1" max="1" width="7.6640625" bestFit="1" customWidth="1"/>
    <col min="2" max="2" width="18.5" customWidth="1"/>
    <col min="3" max="3" width="7.6640625" customWidth="1"/>
    <col min="4" max="4" width="7.6640625" hidden="1" customWidth="1"/>
    <col min="5" max="5" width="5.83203125" bestFit="1" customWidth="1"/>
    <col min="6" max="6" width="17.33203125" customWidth="1"/>
    <col min="7" max="7" width="11" customWidth="1"/>
    <col min="8" max="8" width="5" customWidth="1"/>
    <col min="9" max="9" width="16.1640625" customWidth="1"/>
    <col min="10" max="10" width="12" customWidth="1"/>
    <col min="11" max="11" width="5" customWidth="1"/>
    <col min="12" max="12" width="17.33203125" customWidth="1"/>
    <col min="13" max="13" width="11" customWidth="1"/>
    <col min="14" max="14" width="5" customWidth="1"/>
    <col min="15" max="26" width="7.6640625" customWidth="1"/>
  </cols>
  <sheetData>
    <row r="1" spans="2:21" ht="15.75" customHeight="1" x14ac:dyDescent="0.2">
      <c r="I1" s="35"/>
      <c r="J1" s="35"/>
      <c r="K1" s="35"/>
    </row>
    <row r="2" spans="2:21" ht="19.5" customHeight="1" x14ac:dyDescent="0.15">
      <c r="B2" s="178" t="s">
        <v>103</v>
      </c>
      <c r="C2" s="147"/>
      <c r="D2" s="147"/>
      <c r="E2" s="147"/>
      <c r="F2" s="147"/>
      <c r="G2" s="147"/>
      <c r="H2" s="147"/>
      <c r="I2" s="147"/>
      <c r="J2" s="147"/>
      <c r="K2" s="147"/>
      <c r="L2" s="147"/>
      <c r="M2" s="147"/>
      <c r="N2" s="147"/>
      <c r="O2" s="147"/>
      <c r="P2" s="147"/>
      <c r="Q2" s="147"/>
      <c r="R2" s="147"/>
      <c r="S2" s="147"/>
      <c r="T2" s="147"/>
      <c r="U2" s="147"/>
    </row>
    <row r="3" spans="2:21" ht="15.75" customHeight="1" thickBot="1" x14ac:dyDescent="0.2"/>
    <row r="4" spans="2:21" ht="14.25" customHeight="1" thickBot="1" x14ac:dyDescent="0.25">
      <c r="B4" s="179" t="s">
        <v>33</v>
      </c>
      <c r="C4" s="181">
        <f>PRODUCT(D6:D33)-1</f>
        <v>8.6999999999999966E-2</v>
      </c>
      <c r="D4" s="176" t="s">
        <v>91</v>
      </c>
      <c r="F4" s="36" t="s">
        <v>34</v>
      </c>
      <c r="G4" s="37">
        <f>47771*(1+C4)</f>
        <v>51927.076999999997</v>
      </c>
      <c r="I4" s="183" t="s">
        <v>36</v>
      </c>
      <c r="J4" s="184"/>
      <c r="K4" s="184"/>
      <c r="L4" s="184"/>
      <c r="M4" s="184"/>
      <c r="N4" s="184"/>
      <c r="O4" s="185"/>
    </row>
    <row r="5" spans="2:21" ht="14.25" customHeight="1" thickBot="1" x14ac:dyDescent="0.2">
      <c r="B5" s="180"/>
      <c r="C5" s="182"/>
      <c r="D5" s="177"/>
      <c r="I5" s="186" t="s">
        <v>92</v>
      </c>
      <c r="J5" s="184"/>
      <c r="K5" s="184"/>
      <c r="L5" s="184"/>
      <c r="M5" s="184"/>
      <c r="N5" s="184"/>
      <c r="O5" s="185"/>
    </row>
    <row r="6" spans="2:21" ht="15" customHeight="1" x14ac:dyDescent="0.2">
      <c r="B6" s="44" t="s">
        <v>39</v>
      </c>
      <c r="C6" s="45">
        <v>8.6999999999999994E-2</v>
      </c>
      <c r="D6" s="65">
        <f>1+C6</f>
        <v>1.087</v>
      </c>
      <c r="F6" s="46" t="s">
        <v>40</v>
      </c>
      <c r="G6" s="47"/>
      <c r="I6" s="180"/>
      <c r="J6" s="147"/>
      <c r="K6" s="147"/>
      <c r="L6" s="147"/>
      <c r="M6" s="147"/>
      <c r="N6" s="147"/>
      <c r="O6" s="187"/>
    </row>
    <row r="7" spans="2:21" ht="15" customHeight="1" x14ac:dyDescent="0.2">
      <c r="B7" s="44" t="s">
        <v>42</v>
      </c>
      <c r="C7" s="45"/>
      <c r="D7" s="65">
        <f t="shared" ref="D7:D33" si="0">1+C7</f>
        <v>1</v>
      </c>
      <c r="F7" s="48" t="s">
        <v>37</v>
      </c>
      <c r="G7" s="49" t="s">
        <v>38</v>
      </c>
      <c r="I7" s="180"/>
      <c r="J7" s="147"/>
      <c r="K7" s="147"/>
      <c r="L7" s="147"/>
      <c r="M7" s="147"/>
      <c r="N7" s="147"/>
      <c r="O7" s="187"/>
    </row>
    <row r="8" spans="2:21" ht="14.25" customHeight="1" x14ac:dyDescent="0.2">
      <c r="B8" s="44" t="s">
        <v>44</v>
      </c>
      <c r="C8" s="45"/>
      <c r="D8" s="65">
        <f t="shared" si="0"/>
        <v>1</v>
      </c>
      <c r="F8" s="50" t="s">
        <v>5</v>
      </c>
      <c r="G8" s="51">
        <v>0</v>
      </c>
      <c r="I8" s="180"/>
      <c r="J8" s="147"/>
      <c r="K8" s="147"/>
      <c r="L8" s="147"/>
      <c r="M8" s="147"/>
      <c r="N8" s="147"/>
      <c r="O8" s="187"/>
    </row>
    <row r="9" spans="2:21" ht="15" customHeight="1" x14ac:dyDescent="0.2">
      <c r="B9" s="44" t="s">
        <v>46</v>
      </c>
      <c r="C9" s="45"/>
      <c r="D9" s="65">
        <f t="shared" si="0"/>
        <v>1</v>
      </c>
      <c r="F9" s="50" t="s">
        <v>47</v>
      </c>
      <c r="G9" s="51">
        <f>2000*(1+C4)</f>
        <v>2174</v>
      </c>
      <c r="I9" s="180"/>
      <c r="J9" s="147"/>
      <c r="K9" s="147"/>
      <c r="L9" s="147"/>
      <c r="M9" s="147"/>
      <c r="N9" s="147"/>
      <c r="O9" s="187"/>
    </row>
    <row r="10" spans="2:21" ht="14.25" customHeight="1" thickBot="1" x14ac:dyDescent="0.25">
      <c r="B10" s="44" t="s">
        <v>49</v>
      </c>
      <c r="C10" s="45"/>
      <c r="D10" s="65">
        <f t="shared" si="0"/>
        <v>1</v>
      </c>
      <c r="F10" s="52" t="s">
        <v>50</v>
      </c>
      <c r="G10" s="53">
        <f>4000*(1+C4)</f>
        <v>4348</v>
      </c>
      <c r="I10" s="180"/>
      <c r="J10" s="147"/>
      <c r="K10" s="147"/>
      <c r="L10" s="147"/>
      <c r="M10" s="147"/>
      <c r="N10" s="147"/>
      <c r="O10" s="187"/>
    </row>
    <row r="11" spans="2:21" ht="15" customHeight="1" thickBot="1" x14ac:dyDescent="0.25">
      <c r="B11" s="44" t="s">
        <v>52</v>
      </c>
      <c r="C11" s="45"/>
      <c r="D11" s="65">
        <f t="shared" si="0"/>
        <v>1</v>
      </c>
      <c r="I11" s="180"/>
      <c r="J11" s="147"/>
      <c r="K11" s="147"/>
      <c r="L11" s="147"/>
      <c r="M11" s="147"/>
      <c r="N11" s="147"/>
      <c r="O11" s="187"/>
    </row>
    <row r="12" spans="2:21" ht="15" customHeight="1" thickBot="1" x14ac:dyDescent="0.25">
      <c r="B12" s="44" t="s">
        <v>54</v>
      </c>
      <c r="C12" s="45"/>
      <c r="D12" s="65">
        <f t="shared" si="0"/>
        <v>1</v>
      </c>
      <c r="F12" s="38" t="s">
        <v>35</v>
      </c>
      <c r="G12" s="39"/>
      <c r="I12" s="180"/>
      <c r="J12" s="147"/>
      <c r="K12" s="147"/>
      <c r="L12" s="147"/>
      <c r="M12" s="147"/>
      <c r="N12" s="147"/>
      <c r="O12" s="187"/>
    </row>
    <row r="13" spans="2:21" ht="15" customHeight="1" x14ac:dyDescent="0.2">
      <c r="B13" s="44" t="s">
        <v>56</v>
      </c>
      <c r="C13" s="45"/>
      <c r="D13" s="65">
        <f t="shared" si="0"/>
        <v>1</v>
      </c>
      <c r="F13" s="40" t="s">
        <v>37</v>
      </c>
      <c r="G13" s="41" t="s">
        <v>38</v>
      </c>
      <c r="I13" s="180"/>
      <c r="J13" s="147"/>
      <c r="K13" s="147"/>
      <c r="L13" s="147"/>
      <c r="M13" s="147"/>
      <c r="N13" s="147"/>
      <c r="O13" s="187"/>
    </row>
    <row r="14" spans="2:21" ht="14.25" customHeight="1" x14ac:dyDescent="0.2">
      <c r="B14" s="44" t="s">
        <v>58</v>
      </c>
      <c r="C14" s="45"/>
      <c r="D14" s="65">
        <f t="shared" si="0"/>
        <v>1</v>
      </c>
      <c r="F14" s="42" t="s">
        <v>30</v>
      </c>
      <c r="G14" s="43">
        <v>1</v>
      </c>
      <c r="I14" s="180"/>
      <c r="J14" s="147"/>
      <c r="K14" s="147"/>
      <c r="L14" s="147"/>
      <c r="M14" s="147"/>
      <c r="N14" s="147"/>
      <c r="O14" s="187"/>
    </row>
    <row r="15" spans="2:21" ht="15" customHeight="1" x14ac:dyDescent="0.2">
      <c r="B15" s="44" t="s">
        <v>60</v>
      </c>
      <c r="C15" s="45"/>
      <c r="D15" s="65">
        <f t="shared" si="0"/>
        <v>1</v>
      </c>
      <c r="F15" s="42" t="s">
        <v>41</v>
      </c>
      <c r="G15" s="43">
        <v>0.75</v>
      </c>
      <c r="I15" s="180"/>
      <c r="J15" s="147"/>
      <c r="K15" s="147"/>
      <c r="L15" s="147"/>
      <c r="M15" s="147"/>
      <c r="N15" s="147"/>
      <c r="O15" s="187"/>
    </row>
    <row r="16" spans="2:21" ht="14.25" customHeight="1" x14ac:dyDescent="0.2">
      <c r="B16" s="44" t="s">
        <v>62</v>
      </c>
      <c r="C16" s="45"/>
      <c r="D16" s="65">
        <f t="shared" si="0"/>
        <v>1</v>
      </c>
      <c r="F16" s="42" t="s">
        <v>43</v>
      </c>
      <c r="G16" s="43">
        <v>0.66666666666666596</v>
      </c>
      <c r="I16" s="180"/>
      <c r="J16" s="147"/>
      <c r="K16" s="147"/>
      <c r="L16" s="147"/>
      <c r="M16" s="147"/>
      <c r="N16" s="147"/>
      <c r="O16" s="187"/>
    </row>
    <row r="17" spans="2:15" ht="15" customHeight="1" x14ac:dyDescent="0.2">
      <c r="B17" s="44" t="s">
        <v>64</v>
      </c>
      <c r="C17" s="45"/>
      <c r="D17" s="65">
        <f t="shared" si="0"/>
        <v>1</v>
      </c>
      <c r="F17" s="42" t="s">
        <v>45</v>
      </c>
      <c r="G17" s="43">
        <v>0.5</v>
      </c>
      <c r="I17" s="180"/>
      <c r="J17" s="147"/>
      <c r="K17" s="147"/>
      <c r="L17" s="147"/>
      <c r="M17" s="147"/>
      <c r="N17" s="147"/>
      <c r="O17" s="187"/>
    </row>
    <row r="18" spans="2:15" ht="15" customHeight="1" x14ac:dyDescent="0.2">
      <c r="B18" s="44" t="s">
        <v>66</v>
      </c>
      <c r="C18" s="45"/>
      <c r="D18" s="65">
        <f t="shared" si="0"/>
        <v>1</v>
      </c>
      <c r="F18" s="42" t="s">
        <v>48</v>
      </c>
      <c r="G18" s="43">
        <v>0.33333333333333298</v>
      </c>
      <c r="I18" s="180"/>
      <c r="J18" s="147"/>
      <c r="K18" s="147"/>
      <c r="L18" s="147"/>
      <c r="M18" s="147"/>
      <c r="N18" s="147"/>
      <c r="O18" s="187"/>
    </row>
    <row r="19" spans="2:15" ht="15" customHeight="1" x14ac:dyDescent="0.2">
      <c r="B19" s="44" t="s">
        <v>68</v>
      </c>
      <c r="C19" s="45"/>
      <c r="D19" s="65">
        <f t="shared" si="0"/>
        <v>1</v>
      </c>
      <c r="F19" s="42" t="s">
        <v>51</v>
      </c>
      <c r="G19" s="43">
        <v>0.25</v>
      </c>
      <c r="I19" s="180"/>
      <c r="J19" s="147"/>
      <c r="K19" s="147"/>
      <c r="L19" s="147"/>
      <c r="M19" s="147"/>
      <c r="N19" s="147"/>
      <c r="O19" s="187"/>
    </row>
    <row r="20" spans="2:15" ht="14.25" customHeight="1" thickBot="1" x14ac:dyDescent="0.25">
      <c r="B20" s="44" t="s">
        <v>70</v>
      </c>
      <c r="C20" s="45"/>
      <c r="D20" s="65">
        <f t="shared" si="0"/>
        <v>1</v>
      </c>
      <c r="F20" s="54" t="s">
        <v>53</v>
      </c>
      <c r="G20" s="43">
        <v>0.9</v>
      </c>
      <c r="I20" s="188"/>
      <c r="J20" s="189"/>
      <c r="K20" s="189"/>
      <c r="L20" s="189"/>
      <c r="M20" s="189"/>
      <c r="N20" s="189"/>
      <c r="O20" s="190"/>
    </row>
    <row r="21" spans="2:15" ht="14.25" customHeight="1" x14ac:dyDescent="0.2">
      <c r="B21" s="44" t="s">
        <v>71</v>
      </c>
      <c r="C21" s="45"/>
      <c r="D21" s="65">
        <f t="shared" si="0"/>
        <v>1</v>
      </c>
      <c r="F21" s="54" t="s">
        <v>55</v>
      </c>
      <c r="G21" s="43">
        <v>0.8</v>
      </c>
    </row>
    <row r="22" spans="2:15" ht="14.25" customHeight="1" x14ac:dyDescent="0.2">
      <c r="B22" s="44" t="s">
        <v>72</v>
      </c>
      <c r="C22" s="45"/>
      <c r="D22" s="65">
        <f t="shared" si="0"/>
        <v>1</v>
      </c>
      <c r="F22" s="54" t="s">
        <v>57</v>
      </c>
      <c r="G22" s="43">
        <v>0.7</v>
      </c>
    </row>
    <row r="23" spans="2:15" ht="14.25" customHeight="1" x14ac:dyDescent="0.2">
      <c r="B23" s="44" t="s">
        <v>74</v>
      </c>
      <c r="C23" s="45"/>
      <c r="D23" s="65">
        <f t="shared" si="0"/>
        <v>1</v>
      </c>
      <c r="F23" s="54" t="s">
        <v>59</v>
      </c>
      <c r="G23" s="43">
        <v>0.6</v>
      </c>
      <c r="I23" s="57"/>
      <c r="J23" s="58" t="s">
        <v>73</v>
      </c>
    </row>
    <row r="24" spans="2:15" ht="14.25" customHeight="1" x14ac:dyDescent="0.2">
      <c r="B24" s="44" t="s">
        <v>76</v>
      </c>
      <c r="C24" s="45"/>
      <c r="D24" s="65">
        <f t="shared" si="0"/>
        <v>1</v>
      </c>
      <c r="F24" s="54" t="s">
        <v>61</v>
      </c>
      <c r="G24" s="43">
        <v>0.5</v>
      </c>
      <c r="J24" s="1" t="s">
        <v>75</v>
      </c>
    </row>
    <row r="25" spans="2:15" ht="14.25" customHeight="1" x14ac:dyDescent="0.2">
      <c r="B25" s="44" t="s">
        <v>77</v>
      </c>
      <c r="C25" s="45"/>
      <c r="D25" s="65">
        <f t="shared" si="0"/>
        <v>1</v>
      </c>
      <c r="F25" s="54" t="s">
        <v>63</v>
      </c>
      <c r="G25" s="43">
        <v>0.4</v>
      </c>
    </row>
    <row r="26" spans="2:15" ht="14.25" customHeight="1" x14ac:dyDescent="0.2">
      <c r="B26" s="44" t="s">
        <v>78</v>
      </c>
      <c r="C26" s="45"/>
      <c r="D26" s="65">
        <f t="shared" si="0"/>
        <v>1</v>
      </c>
      <c r="F26" s="54" t="s">
        <v>65</v>
      </c>
      <c r="G26" s="43">
        <v>0.3</v>
      </c>
      <c r="I26" s="59"/>
      <c r="J26" s="58" t="s">
        <v>81</v>
      </c>
    </row>
    <row r="27" spans="2:15" ht="14.25" customHeight="1" x14ac:dyDescent="0.2">
      <c r="B27" s="44" t="s">
        <v>79</v>
      </c>
      <c r="C27" s="45"/>
      <c r="D27" s="65">
        <f t="shared" si="0"/>
        <v>1</v>
      </c>
      <c r="F27" s="54" t="s">
        <v>67</v>
      </c>
      <c r="G27" s="43">
        <v>0.2</v>
      </c>
      <c r="J27" s="60" t="s">
        <v>83</v>
      </c>
    </row>
    <row r="28" spans="2:15" ht="14.25" customHeight="1" thickBot="1" x14ac:dyDescent="0.25">
      <c r="B28" s="44" t="s">
        <v>80</v>
      </c>
      <c r="C28" s="45"/>
      <c r="D28" s="65">
        <f t="shared" si="0"/>
        <v>1</v>
      </c>
      <c r="F28" s="55" t="s">
        <v>69</v>
      </c>
      <c r="G28" s="56">
        <v>0.1</v>
      </c>
    </row>
    <row r="29" spans="2:15" ht="14.25" customHeight="1" x14ac:dyDescent="0.2">
      <c r="B29" s="44" t="s">
        <v>82</v>
      </c>
      <c r="C29" s="45"/>
      <c r="D29" s="65">
        <f t="shared" si="0"/>
        <v>1</v>
      </c>
    </row>
    <row r="30" spans="2:15" ht="14.25" customHeight="1" x14ac:dyDescent="0.2">
      <c r="B30" s="44" t="s">
        <v>84</v>
      </c>
      <c r="C30" s="45"/>
      <c r="D30" s="65">
        <f t="shared" si="0"/>
        <v>1</v>
      </c>
      <c r="G30" s="66"/>
    </row>
    <row r="31" spans="2:15" ht="14.25" customHeight="1" x14ac:dyDescent="0.2">
      <c r="B31" s="44" t="s">
        <v>85</v>
      </c>
      <c r="C31" s="45"/>
      <c r="D31" s="65">
        <f t="shared" si="0"/>
        <v>1</v>
      </c>
      <c r="G31" s="66"/>
    </row>
    <row r="32" spans="2:15" ht="14.25" customHeight="1" x14ac:dyDescent="0.2">
      <c r="B32" s="44" t="s">
        <v>86</v>
      </c>
      <c r="C32" s="45"/>
      <c r="D32" s="65">
        <f t="shared" si="0"/>
        <v>1</v>
      </c>
      <c r="G32" s="66"/>
    </row>
    <row r="33" spans="2:7" ht="14.25" customHeight="1" thickBot="1" x14ac:dyDescent="0.25">
      <c r="B33" s="61" t="s">
        <v>87</v>
      </c>
      <c r="C33" s="62"/>
      <c r="D33" s="65">
        <f t="shared" si="0"/>
        <v>1</v>
      </c>
      <c r="G33" s="66"/>
    </row>
    <row r="34" spans="2:7" ht="14.25" customHeight="1" x14ac:dyDescent="0.2">
      <c r="B34" s="63"/>
      <c r="C34" s="64"/>
      <c r="D34" s="64"/>
      <c r="F34" s="66"/>
      <c r="G34" s="66"/>
    </row>
    <row r="35" spans="2:7" ht="14.25" customHeight="1" x14ac:dyDescent="0.2">
      <c r="B35" s="1"/>
      <c r="C35" s="64"/>
      <c r="D35" s="64"/>
      <c r="F35" s="66"/>
      <c r="G35" s="66"/>
    </row>
    <row r="36" spans="2:7" ht="14.25" customHeight="1" x14ac:dyDescent="0.2">
      <c r="B36" s="1"/>
      <c r="C36" s="64"/>
      <c r="D36" s="64"/>
      <c r="F36" s="66"/>
      <c r="G36" s="66"/>
    </row>
    <row r="37" spans="2:7" ht="14.25" customHeight="1" x14ac:dyDescent="0.2">
      <c r="B37" s="1"/>
      <c r="C37" s="64"/>
      <c r="D37" s="64"/>
      <c r="F37" s="66"/>
      <c r="G37" s="66"/>
    </row>
    <row r="38" spans="2:7" ht="14.25" customHeight="1" x14ac:dyDescent="0.2">
      <c r="B38" s="1"/>
      <c r="C38" s="64"/>
      <c r="D38" s="64"/>
      <c r="F38" s="66"/>
      <c r="G38" s="66"/>
    </row>
    <row r="39" spans="2:7" ht="14.25" customHeight="1" x14ac:dyDescent="0.2">
      <c r="B39" s="1"/>
      <c r="C39" s="64"/>
      <c r="D39" s="64"/>
      <c r="F39" s="66"/>
      <c r="G39" s="66"/>
    </row>
    <row r="40" spans="2:7" ht="14.25" customHeight="1" x14ac:dyDescent="0.2">
      <c r="B40" s="1"/>
      <c r="C40" s="64"/>
      <c r="D40" s="64"/>
      <c r="F40" s="66"/>
      <c r="G40" s="66"/>
    </row>
    <row r="41" spans="2:7" ht="14.25" customHeight="1" x14ac:dyDescent="0.2">
      <c r="B41" s="1"/>
      <c r="C41" s="64"/>
      <c r="D41" s="64"/>
      <c r="F41" s="66"/>
      <c r="G41" s="66"/>
    </row>
    <row r="42" spans="2:7" ht="14.25" customHeight="1" x14ac:dyDescent="0.2">
      <c r="B42" s="1"/>
      <c r="C42" s="64"/>
      <c r="D42" s="64"/>
      <c r="F42" s="66"/>
      <c r="G42" s="66"/>
    </row>
    <row r="43" spans="2:7" ht="14.25" customHeight="1" x14ac:dyDescent="0.2">
      <c r="B43" s="1"/>
      <c r="C43" s="64"/>
      <c r="D43" s="64"/>
      <c r="F43" s="66"/>
      <c r="G43" s="66"/>
    </row>
    <row r="44" spans="2:7" ht="14.25" customHeight="1" x14ac:dyDescent="0.2">
      <c r="B44" s="1"/>
      <c r="C44" s="64"/>
      <c r="D44" s="64"/>
      <c r="F44" s="66"/>
      <c r="G44" s="66"/>
    </row>
    <row r="45" spans="2:7" ht="14.25" customHeight="1" x14ac:dyDescent="0.2">
      <c r="B45" s="1"/>
      <c r="C45" s="64"/>
      <c r="D45" s="64"/>
      <c r="F45" s="66"/>
      <c r="G45" s="66"/>
    </row>
    <row r="46" spans="2:7" ht="14.25" customHeight="1" x14ac:dyDescent="0.2">
      <c r="B46" s="1"/>
      <c r="C46" s="64"/>
      <c r="D46" s="64"/>
      <c r="F46" s="66"/>
      <c r="G46" s="66"/>
    </row>
    <row r="47" spans="2:7" ht="14.25" customHeight="1" x14ac:dyDescent="0.2">
      <c r="B47" s="1"/>
      <c r="C47" s="64"/>
      <c r="D47" s="64"/>
      <c r="F47" s="66"/>
      <c r="G47" s="66"/>
    </row>
    <row r="48" spans="2:7" ht="14.25" customHeight="1" x14ac:dyDescent="0.2">
      <c r="B48" s="1"/>
      <c r="C48" s="64"/>
      <c r="D48" s="64"/>
      <c r="F48" s="66"/>
      <c r="G48" s="66"/>
    </row>
    <row r="49" spans="2:7" ht="14.25" customHeight="1" x14ac:dyDescent="0.2">
      <c r="B49" s="1"/>
      <c r="C49" s="64"/>
      <c r="D49" s="64"/>
      <c r="F49" s="66"/>
      <c r="G49" s="66"/>
    </row>
    <row r="50" spans="2:7" ht="14.25" customHeight="1" x14ac:dyDescent="0.2">
      <c r="B50" s="1"/>
      <c r="C50" s="64"/>
      <c r="D50" s="64"/>
      <c r="F50" s="66"/>
      <c r="G50" s="66"/>
    </row>
    <row r="51" spans="2:7" ht="14.25" customHeight="1" x14ac:dyDescent="0.2">
      <c r="B51" s="1"/>
      <c r="C51" s="64"/>
      <c r="D51" s="64"/>
      <c r="F51" s="66"/>
      <c r="G51" s="66"/>
    </row>
    <row r="52" spans="2:7" ht="14.25" customHeight="1" x14ac:dyDescent="0.2">
      <c r="B52" s="1"/>
      <c r="C52" s="64"/>
      <c r="D52" s="64"/>
      <c r="F52" s="66"/>
      <c r="G52" s="66"/>
    </row>
    <row r="53" spans="2:7" ht="14.25" customHeight="1" x14ac:dyDescent="0.2">
      <c r="B53" s="1"/>
      <c r="C53" s="64"/>
      <c r="D53" s="64"/>
      <c r="F53" s="66"/>
      <c r="G53" s="66"/>
    </row>
    <row r="54" spans="2:7" ht="14.25" customHeight="1" x14ac:dyDescent="0.2">
      <c r="B54" s="1"/>
      <c r="C54" s="64"/>
      <c r="D54" s="64"/>
      <c r="F54" s="66"/>
      <c r="G54" s="66"/>
    </row>
    <row r="55" spans="2:7" ht="14.25" customHeight="1" x14ac:dyDescent="0.2">
      <c r="B55" s="1"/>
      <c r="C55" s="64"/>
      <c r="D55" s="64"/>
      <c r="F55" s="66"/>
      <c r="G55" s="66"/>
    </row>
    <row r="56" spans="2:7" ht="14.25" customHeight="1" x14ac:dyDescent="0.2">
      <c r="B56" s="1"/>
      <c r="C56" s="64"/>
      <c r="D56" s="64"/>
      <c r="F56" s="66"/>
      <c r="G56" s="66"/>
    </row>
    <row r="57" spans="2:7" ht="14.25" customHeight="1" x14ac:dyDescent="0.2">
      <c r="B57" s="1"/>
      <c r="C57" s="64"/>
      <c r="D57" s="64"/>
      <c r="F57" s="66"/>
      <c r="G57" s="66"/>
    </row>
    <row r="58" spans="2:7" ht="14.25" customHeight="1" x14ac:dyDescent="0.2">
      <c r="B58" s="1"/>
      <c r="C58" s="64"/>
      <c r="D58" s="64"/>
      <c r="F58" s="66"/>
      <c r="G58" s="66"/>
    </row>
    <row r="59" spans="2:7" ht="14.25" customHeight="1" x14ac:dyDescent="0.2">
      <c r="B59" s="1"/>
      <c r="C59" s="64"/>
      <c r="D59" s="64"/>
      <c r="F59" s="66"/>
      <c r="G59" s="66"/>
    </row>
    <row r="60" spans="2:7" ht="14.25" customHeight="1" x14ac:dyDescent="0.2">
      <c r="B60" s="1"/>
      <c r="C60" s="64"/>
      <c r="D60" s="64"/>
    </row>
    <row r="61" spans="2:7" ht="14.25" customHeight="1" x14ac:dyDescent="0.2">
      <c r="B61" s="1"/>
      <c r="C61" s="64"/>
      <c r="D61" s="64"/>
    </row>
    <row r="62" spans="2:7" ht="14.25" customHeight="1" x14ac:dyDescent="0.2">
      <c r="B62" s="1"/>
      <c r="C62" s="64"/>
      <c r="D62" s="64"/>
    </row>
    <row r="63" spans="2:7" ht="14.25" customHeight="1" x14ac:dyDescent="0.2">
      <c r="B63" s="1"/>
      <c r="C63" s="64"/>
      <c r="D63" s="64"/>
    </row>
    <row r="64" spans="2:7" ht="14.25" customHeight="1" x14ac:dyDescent="0.2">
      <c r="B64" s="1"/>
      <c r="C64" s="64"/>
      <c r="D64" s="64"/>
    </row>
    <row r="65" spans="2:4" ht="14.25" customHeight="1" x14ac:dyDescent="0.2">
      <c r="B65" s="1"/>
      <c r="C65" s="64"/>
      <c r="D65" s="64"/>
    </row>
    <row r="66" spans="2:4" ht="14.25" customHeight="1" x14ac:dyDescent="0.2">
      <c r="B66" s="1"/>
      <c r="C66" s="64"/>
      <c r="D66" s="64"/>
    </row>
    <row r="67" spans="2:4" ht="14.25" customHeight="1" x14ac:dyDescent="0.2">
      <c r="B67" s="1"/>
      <c r="C67" s="64"/>
      <c r="D67" s="64"/>
    </row>
    <row r="68" spans="2:4" ht="14.25" customHeight="1" x14ac:dyDescent="0.2">
      <c r="B68" s="1"/>
      <c r="C68" s="64"/>
      <c r="D68" s="64"/>
    </row>
    <row r="69" spans="2:4" ht="14.25" customHeight="1" x14ac:dyDescent="0.2">
      <c r="B69" s="1"/>
      <c r="C69" s="64"/>
      <c r="D69" s="64"/>
    </row>
    <row r="70" spans="2:4" ht="14.25" customHeight="1" x14ac:dyDescent="0.2">
      <c r="B70" s="1"/>
      <c r="C70" s="64"/>
      <c r="D70" s="64"/>
    </row>
    <row r="71" spans="2:4" ht="14.25" customHeight="1" x14ac:dyDescent="0.2">
      <c r="B71" s="1"/>
      <c r="C71" s="64"/>
      <c r="D71" s="64"/>
    </row>
    <row r="72" spans="2:4" ht="14.25" customHeight="1" x14ac:dyDescent="0.2">
      <c r="B72" s="1"/>
      <c r="C72" s="64"/>
      <c r="D72" s="64"/>
    </row>
    <row r="73" spans="2:4" ht="14.25" customHeight="1" x14ac:dyDescent="0.2">
      <c r="B73" s="1"/>
      <c r="C73" s="64"/>
      <c r="D73" s="64"/>
    </row>
    <row r="74" spans="2:4" ht="14.25" customHeight="1" x14ac:dyDescent="0.2">
      <c r="B74" s="1"/>
      <c r="C74" s="64"/>
      <c r="D74" s="64"/>
    </row>
    <row r="75" spans="2:4" ht="14.25" customHeight="1" x14ac:dyDescent="0.2">
      <c r="B75" s="1"/>
      <c r="C75" s="64"/>
      <c r="D75" s="64"/>
    </row>
    <row r="76" spans="2:4" ht="14.25" customHeight="1" x14ac:dyDescent="0.2">
      <c r="B76" s="1"/>
      <c r="C76" s="64"/>
      <c r="D76" s="64"/>
    </row>
    <row r="77" spans="2:4" ht="14.25" customHeight="1" x14ac:dyDescent="0.2">
      <c r="B77" s="1"/>
      <c r="C77" s="64"/>
      <c r="D77" s="64"/>
    </row>
    <row r="78" spans="2:4" ht="14.25" customHeight="1" x14ac:dyDescent="0.2">
      <c r="B78" s="1"/>
      <c r="C78" s="64"/>
      <c r="D78" s="64"/>
    </row>
    <row r="79" spans="2:4" ht="14.25" customHeight="1" x14ac:dyDescent="0.2">
      <c r="B79" s="1"/>
      <c r="C79" s="64"/>
      <c r="D79" s="64"/>
    </row>
    <row r="80" spans="2:4" ht="14.25" customHeight="1" x14ac:dyDescent="0.2">
      <c r="B80" s="1"/>
      <c r="C80" s="64"/>
      <c r="D80" s="64"/>
    </row>
    <row r="81" spans="2:4" ht="14.25" customHeight="1" x14ac:dyDescent="0.2">
      <c r="B81" s="1"/>
      <c r="C81" s="64"/>
      <c r="D81" s="64"/>
    </row>
    <row r="82" spans="2:4" ht="14.25" customHeight="1" x14ac:dyDescent="0.2">
      <c r="B82" s="1"/>
      <c r="C82" s="64"/>
      <c r="D82" s="64"/>
    </row>
    <row r="83" spans="2:4" ht="14.25" customHeight="1" x14ac:dyDescent="0.2">
      <c r="B83" s="1"/>
      <c r="C83" s="64"/>
      <c r="D83" s="64"/>
    </row>
    <row r="84" spans="2:4" ht="14.25" customHeight="1" x14ac:dyDescent="0.2">
      <c r="B84" s="1"/>
      <c r="C84" s="64"/>
      <c r="D84" s="64"/>
    </row>
    <row r="85" spans="2:4" ht="14.25" customHeight="1" x14ac:dyDescent="0.2">
      <c r="B85" s="1"/>
      <c r="C85" s="64"/>
      <c r="D85" s="64"/>
    </row>
    <row r="86" spans="2:4" ht="14.25" customHeight="1" x14ac:dyDescent="0.2">
      <c r="B86" s="1"/>
      <c r="C86" s="64"/>
      <c r="D86" s="64"/>
    </row>
    <row r="87" spans="2:4" ht="14.25" customHeight="1" x14ac:dyDescent="0.2">
      <c r="B87" s="1"/>
      <c r="C87" s="64"/>
      <c r="D87" s="64"/>
    </row>
    <row r="88" spans="2:4" ht="14.25" customHeight="1" x14ac:dyDescent="0.2">
      <c r="B88" s="1"/>
      <c r="C88" s="64"/>
      <c r="D88" s="64"/>
    </row>
    <row r="89" spans="2:4" ht="14.25" customHeight="1" x14ac:dyDescent="0.2">
      <c r="B89" s="1"/>
      <c r="C89" s="64"/>
      <c r="D89" s="64"/>
    </row>
    <row r="90" spans="2:4" ht="14.25" customHeight="1" x14ac:dyDescent="0.2">
      <c r="B90" s="1"/>
      <c r="C90" s="64"/>
      <c r="D90" s="64"/>
    </row>
    <row r="91" spans="2:4" ht="14.25" customHeight="1" x14ac:dyDescent="0.2">
      <c r="B91" s="1"/>
      <c r="C91" s="64"/>
      <c r="D91" s="64"/>
    </row>
    <row r="92" spans="2:4" ht="14.25" customHeight="1" x14ac:dyDescent="0.2">
      <c r="B92" s="1"/>
      <c r="C92" s="64"/>
      <c r="D92" s="64"/>
    </row>
    <row r="93" spans="2:4" ht="14.25" customHeight="1" x14ac:dyDescent="0.2">
      <c r="B93" s="1"/>
      <c r="C93" s="64"/>
      <c r="D93" s="64"/>
    </row>
    <row r="94" spans="2:4" ht="14.25" customHeight="1" x14ac:dyDescent="0.2">
      <c r="B94" s="1"/>
      <c r="C94" s="64"/>
      <c r="D94" s="64"/>
    </row>
    <row r="95" spans="2:4" ht="14.25" customHeight="1" x14ac:dyDescent="0.2">
      <c r="B95" s="1"/>
      <c r="C95" s="64"/>
      <c r="D95" s="64"/>
    </row>
    <row r="96" spans="2:4" ht="14.25" customHeight="1" x14ac:dyDescent="0.2">
      <c r="B96" s="1"/>
      <c r="C96" s="64"/>
      <c r="D96" s="64"/>
    </row>
    <row r="97" spans="2:4" ht="14.25" customHeight="1" x14ac:dyDescent="0.2">
      <c r="B97" s="1"/>
      <c r="C97" s="64"/>
      <c r="D97" s="64"/>
    </row>
    <row r="98" spans="2:4" ht="14.25" customHeight="1" x14ac:dyDescent="0.2">
      <c r="B98" s="1"/>
      <c r="C98" s="64"/>
      <c r="D98" s="64"/>
    </row>
    <row r="99" spans="2:4" ht="14.25" customHeight="1" x14ac:dyDescent="0.2">
      <c r="B99" s="1"/>
      <c r="C99" s="64"/>
      <c r="D99" s="64"/>
    </row>
    <row r="100" spans="2:4" ht="14.25" customHeight="1" x14ac:dyDescent="0.2">
      <c r="B100" s="1"/>
      <c r="C100" s="64"/>
      <c r="D100" s="64"/>
    </row>
    <row r="101" spans="2:4" ht="14.25" customHeight="1" x14ac:dyDescent="0.2">
      <c r="B101" s="1"/>
      <c r="C101" s="64"/>
      <c r="D101" s="64"/>
    </row>
    <row r="102" spans="2:4" ht="14.25" customHeight="1" x14ac:dyDescent="0.2">
      <c r="B102" s="1"/>
      <c r="C102" s="64"/>
      <c r="D102" s="64"/>
    </row>
    <row r="103" spans="2:4" ht="14.25" customHeight="1" x14ac:dyDescent="0.2">
      <c r="B103" s="1"/>
      <c r="C103" s="64"/>
      <c r="D103" s="64"/>
    </row>
    <row r="104" spans="2:4" ht="14.25" customHeight="1" x14ac:dyDescent="0.2">
      <c r="B104" s="1"/>
      <c r="C104" s="64"/>
      <c r="D104" s="64"/>
    </row>
    <row r="105" spans="2:4" ht="14.25" customHeight="1" x14ac:dyDescent="0.2">
      <c r="B105" s="1"/>
      <c r="C105" s="64"/>
      <c r="D105" s="64"/>
    </row>
    <row r="106" spans="2:4" ht="14.25" customHeight="1" x14ac:dyDescent="0.2">
      <c r="B106" s="1"/>
      <c r="C106" s="64"/>
      <c r="D106" s="64"/>
    </row>
    <row r="107" spans="2:4" ht="14.25" customHeight="1" x14ac:dyDescent="0.2">
      <c r="B107" s="1"/>
      <c r="C107" s="64"/>
      <c r="D107" s="64"/>
    </row>
    <row r="108" spans="2:4" ht="14.25" customHeight="1" x14ac:dyDescent="0.2">
      <c r="B108" s="1"/>
      <c r="C108" s="64"/>
      <c r="D108" s="64"/>
    </row>
    <row r="109" spans="2:4" ht="14.25" customHeight="1" x14ac:dyDescent="0.2">
      <c r="B109" s="1"/>
      <c r="C109" s="64"/>
      <c r="D109" s="64"/>
    </row>
    <row r="110" spans="2:4" ht="14.25" customHeight="1" x14ac:dyDescent="0.2">
      <c r="B110" s="1"/>
      <c r="C110" s="64"/>
      <c r="D110" s="64"/>
    </row>
    <row r="111" spans="2:4" ht="14.25" customHeight="1" x14ac:dyDescent="0.2">
      <c r="B111" s="1"/>
      <c r="C111" s="64"/>
      <c r="D111" s="64"/>
    </row>
    <row r="112" spans="2:4" ht="14.25" customHeight="1" x14ac:dyDescent="0.2">
      <c r="B112" s="1"/>
      <c r="C112" s="64"/>
      <c r="D112" s="64"/>
    </row>
    <row r="113" spans="2:4" ht="14.25" customHeight="1" x14ac:dyDescent="0.2">
      <c r="B113" s="1"/>
      <c r="C113" s="64"/>
      <c r="D113" s="64"/>
    </row>
    <row r="114" spans="2:4" ht="14.25" customHeight="1" x14ac:dyDescent="0.2">
      <c r="B114" s="1"/>
      <c r="C114" s="64"/>
      <c r="D114" s="64"/>
    </row>
    <row r="115" spans="2:4" ht="14.25" customHeight="1" x14ac:dyDescent="0.2">
      <c r="B115" s="1"/>
      <c r="C115" s="64"/>
      <c r="D115" s="64"/>
    </row>
    <row r="116" spans="2:4" ht="14.25" customHeight="1" x14ac:dyDescent="0.2">
      <c r="B116" s="1"/>
      <c r="C116" s="64"/>
      <c r="D116" s="64"/>
    </row>
    <row r="117" spans="2:4" ht="14.25" customHeight="1" x14ac:dyDescent="0.2">
      <c r="B117" s="1"/>
      <c r="C117" s="64"/>
      <c r="D117" s="64"/>
    </row>
    <row r="118" spans="2:4" ht="14.25" customHeight="1" x14ac:dyDescent="0.2">
      <c r="B118" s="1"/>
      <c r="C118" s="64"/>
      <c r="D118" s="64"/>
    </row>
    <row r="119" spans="2:4" ht="14.25" customHeight="1" x14ac:dyDescent="0.2">
      <c r="B119" s="1"/>
      <c r="C119" s="64"/>
      <c r="D119" s="64"/>
    </row>
    <row r="120" spans="2:4" ht="14.25" customHeight="1" x14ac:dyDescent="0.2">
      <c r="B120" s="1"/>
      <c r="C120" s="64"/>
      <c r="D120" s="64"/>
    </row>
    <row r="121" spans="2:4" ht="14.25" customHeight="1" x14ac:dyDescent="0.2">
      <c r="B121" s="1"/>
      <c r="C121" s="64"/>
      <c r="D121" s="64"/>
    </row>
    <row r="122" spans="2:4" ht="14.25" customHeight="1" x14ac:dyDescent="0.2">
      <c r="B122" s="1"/>
      <c r="C122" s="64"/>
      <c r="D122" s="64"/>
    </row>
    <row r="123" spans="2:4" ht="14.25" customHeight="1" x14ac:dyDescent="0.2">
      <c r="B123" s="1"/>
      <c r="C123" s="64"/>
      <c r="D123" s="64"/>
    </row>
    <row r="124" spans="2:4" ht="14.25" customHeight="1" x14ac:dyDescent="0.2">
      <c r="B124" s="1"/>
      <c r="C124" s="64"/>
      <c r="D124" s="64"/>
    </row>
    <row r="125" spans="2:4" ht="14.25" customHeight="1" x14ac:dyDescent="0.2">
      <c r="B125" s="1"/>
      <c r="C125" s="64"/>
      <c r="D125" s="64"/>
    </row>
    <row r="126" spans="2:4" ht="14.25" customHeight="1" x14ac:dyDescent="0.2">
      <c r="B126" s="1"/>
      <c r="C126" s="64"/>
      <c r="D126" s="64"/>
    </row>
    <row r="127" spans="2:4" ht="14.25" customHeight="1" x14ac:dyDescent="0.2">
      <c r="B127" s="1"/>
      <c r="C127" s="64"/>
      <c r="D127" s="64"/>
    </row>
    <row r="128" spans="2:4" ht="14.25" customHeight="1" x14ac:dyDescent="0.2">
      <c r="B128" s="1"/>
      <c r="C128" s="64"/>
      <c r="D128" s="64"/>
    </row>
    <row r="129" spans="2:4" ht="14.25" customHeight="1" x14ac:dyDescent="0.2">
      <c r="B129" s="1"/>
      <c r="C129" s="64"/>
      <c r="D129" s="64"/>
    </row>
    <row r="130" spans="2:4" ht="14.25" customHeight="1" x14ac:dyDescent="0.2">
      <c r="B130" s="1"/>
      <c r="C130" s="64"/>
      <c r="D130" s="64"/>
    </row>
    <row r="131" spans="2:4" ht="14.25" customHeight="1" x14ac:dyDescent="0.2">
      <c r="B131" s="1"/>
      <c r="C131" s="64"/>
      <c r="D131" s="64"/>
    </row>
    <row r="132" spans="2:4" ht="14.25" customHeight="1" x14ac:dyDescent="0.2">
      <c r="B132" s="1"/>
      <c r="C132" s="64"/>
      <c r="D132" s="64"/>
    </row>
    <row r="133" spans="2:4" ht="14.25" customHeight="1" x14ac:dyDescent="0.2">
      <c r="B133" s="1"/>
      <c r="C133" s="64"/>
      <c r="D133" s="64"/>
    </row>
    <row r="134" spans="2:4" ht="14.25" customHeight="1" x14ac:dyDescent="0.2">
      <c r="B134" s="1"/>
      <c r="C134" s="64"/>
      <c r="D134" s="64"/>
    </row>
    <row r="135" spans="2:4" ht="14.25" customHeight="1" x14ac:dyDescent="0.2">
      <c r="B135" s="1"/>
      <c r="C135" s="64"/>
      <c r="D135" s="64"/>
    </row>
    <row r="136" spans="2:4" ht="14.25" customHeight="1" x14ac:dyDescent="0.2">
      <c r="B136" s="1"/>
      <c r="C136" s="64"/>
      <c r="D136" s="64"/>
    </row>
    <row r="137" spans="2:4" ht="14.25" customHeight="1" x14ac:dyDescent="0.2">
      <c r="B137" s="1"/>
      <c r="C137" s="64"/>
      <c r="D137" s="64"/>
    </row>
    <row r="138" spans="2:4" ht="14.25" customHeight="1" x14ac:dyDescent="0.2">
      <c r="B138" s="1"/>
      <c r="C138" s="64"/>
      <c r="D138" s="64"/>
    </row>
    <row r="139" spans="2:4" ht="14.25" customHeight="1" x14ac:dyDescent="0.2">
      <c r="B139" s="1"/>
      <c r="C139" s="64"/>
      <c r="D139" s="64"/>
    </row>
    <row r="140" spans="2:4" ht="14.25" customHeight="1" x14ac:dyDescent="0.2">
      <c r="B140" s="1"/>
      <c r="C140" s="64"/>
      <c r="D140" s="64"/>
    </row>
    <row r="141" spans="2:4" ht="14.25" customHeight="1" x14ac:dyDescent="0.2">
      <c r="B141" s="1"/>
      <c r="C141" s="64"/>
      <c r="D141" s="64"/>
    </row>
    <row r="142" spans="2:4" ht="14.25" customHeight="1" x14ac:dyDescent="0.2">
      <c r="B142" s="1"/>
      <c r="C142" s="64"/>
      <c r="D142" s="64"/>
    </row>
    <row r="143" spans="2:4" ht="14.25" customHeight="1" x14ac:dyDescent="0.2">
      <c r="B143" s="1"/>
      <c r="C143" s="64"/>
      <c r="D143" s="64"/>
    </row>
    <row r="144" spans="2:4" ht="14.25" customHeight="1" x14ac:dyDescent="0.2">
      <c r="B144" s="1"/>
      <c r="C144" s="64"/>
      <c r="D144" s="64"/>
    </row>
    <row r="145" spans="2:4" ht="14.25" customHeight="1" x14ac:dyDescent="0.2">
      <c r="B145" s="1"/>
      <c r="C145" s="64"/>
      <c r="D145" s="64"/>
    </row>
    <row r="146" spans="2:4" ht="14.25" customHeight="1" x14ac:dyDescent="0.2">
      <c r="B146" s="1"/>
      <c r="C146" s="64"/>
      <c r="D146" s="64"/>
    </row>
    <row r="147" spans="2:4" ht="14.25" customHeight="1" x14ac:dyDescent="0.2">
      <c r="B147" s="1"/>
      <c r="C147" s="64"/>
      <c r="D147" s="64"/>
    </row>
    <row r="148" spans="2:4" ht="14.25" customHeight="1" x14ac:dyDescent="0.2">
      <c r="B148" s="1"/>
      <c r="C148" s="64"/>
      <c r="D148" s="64"/>
    </row>
    <row r="149" spans="2:4" ht="14.25" customHeight="1" x14ac:dyDescent="0.2">
      <c r="B149" s="1"/>
      <c r="C149" s="64"/>
      <c r="D149" s="64"/>
    </row>
    <row r="150" spans="2:4" ht="14.25" customHeight="1" x14ac:dyDescent="0.2">
      <c r="B150" s="1"/>
      <c r="C150" s="64"/>
      <c r="D150" s="64"/>
    </row>
    <row r="151" spans="2:4" ht="14.25" customHeight="1" x14ac:dyDescent="0.2">
      <c r="B151" s="1"/>
      <c r="C151" s="64"/>
      <c r="D151" s="64"/>
    </row>
    <row r="152" spans="2:4" ht="14.25" customHeight="1" x14ac:dyDescent="0.2">
      <c r="B152" s="1"/>
      <c r="C152" s="64"/>
      <c r="D152" s="64"/>
    </row>
    <row r="153" spans="2:4" ht="14.25" customHeight="1" x14ac:dyDescent="0.2">
      <c r="B153" s="1"/>
      <c r="C153" s="64"/>
      <c r="D153" s="64"/>
    </row>
    <row r="154" spans="2:4" ht="14.25" customHeight="1" x14ac:dyDescent="0.2">
      <c r="B154" s="1"/>
      <c r="C154" s="64"/>
      <c r="D154" s="64"/>
    </row>
    <row r="155" spans="2:4" ht="14.25" customHeight="1" x14ac:dyDescent="0.2">
      <c r="B155" s="1"/>
      <c r="C155" s="64"/>
      <c r="D155" s="64"/>
    </row>
    <row r="156" spans="2:4" ht="14.25" customHeight="1" x14ac:dyDescent="0.2">
      <c r="B156" s="1"/>
      <c r="C156" s="64"/>
      <c r="D156" s="64"/>
    </row>
    <row r="157" spans="2:4" ht="14.25" customHeight="1" x14ac:dyDescent="0.2">
      <c r="B157" s="1"/>
      <c r="C157" s="64"/>
      <c r="D157" s="64"/>
    </row>
    <row r="158" spans="2:4" ht="14.25" customHeight="1" x14ac:dyDescent="0.2">
      <c r="B158" s="1"/>
      <c r="C158" s="64"/>
      <c r="D158" s="64"/>
    </row>
    <row r="159" spans="2:4" ht="14.25" customHeight="1" x14ac:dyDescent="0.2">
      <c r="B159" s="1"/>
      <c r="C159" s="64"/>
      <c r="D159" s="64"/>
    </row>
    <row r="160" spans="2:4" ht="14.25" customHeight="1" x14ac:dyDescent="0.2">
      <c r="B160" s="1"/>
      <c r="C160" s="64"/>
      <c r="D160" s="64"/>
    </row>
    <row r="161" spans="2:4" ht="14.25" customHeight="1" x14ac:dyDescent="0.2">
      <c r="B161" s="1"/>
      <c r="C161" s="64"/>
      <c r="D161" s="64"/>
    </row>
    <row r="162" spans="2:4" ht="14.25" customHeight="1" x14ac:dyDescent="0.2">
      <c r="B162" s="1"/>
      <c r="C162" s="64"/>
      <c r="D162" s="64"/>
    </row>
    <row r="163" spans="2:4" ht="14.25" customHeight="1" x14ac:dyDescent="0.2">
      <c r="B163" s="1"/>
      <c r="C163" s="64"/>
      <c r="D163" s="64"/>
    </row>
    <row r="164" spans="2:4" ht="14.25" customHeight="1" x14ac:dyDescent="0.2">
      <c r="B164" s="1"/>
      <c r="C164" s="64"/>
      <c r="D164" s="64"/>
    </row>
    <row r="165" spans="2:4" ht="14.25" customHeight="1" x14ac:dyDescent="0.2">
      <c r="B165" s="1"/>
      <c r="C165" s="64"/>
      <c r="D165" s="64"/>
    </row>
    <row r="166" spans="2:4" ht="14.25" customHeight="1" x14ac:dyDescent="0.2">
      <c r="B166" s="1"/>
      <c r="C166" s="64"/>
      <c r="D166" s="64"/>
    </row>
    <row r="167" spans="2:4" ht="14.25" customHeight="1" x14ac:dyDescent="0.2">
      <c r="B167" s="1"/>
      <c r="C167" s="64"/>
      <c r="D167" s="64"/>
    </row>
    <row r="168" spans="2:4" ht="14.25" customHeight="1" x14ac:dyDescent="0.2">
      <c r="B168" s="1"/>
      <c r="C168" s="64"/>
      <c r="D168" s="64"/>
    </row>
    <row r="169" spans="2:4" ht="14.25" customHeight="1" x14ac:dyDescent="0.2">
      <c r="B169" s="1"/>
      <c r="C169" s="64"/>
      <c r="D169" s="64"/>
    </row>
    <row r="170" spans="2:4" ht="14.25" customHeight="1" x14ac:dyDescent="0.2">
      <c r="B170" s="1"/>
      <c r="C170" s="64"/>
      <c r="D170" s="64"/>
    </row>
    <row r="171" spans="2:4" ht="14.25" customHeight="1" x14ac:dyDescent="0.2">
      <c r="B171" s="1"/>
      <c r="C171" s="64"/>
      <c r="D171" s="64"/>
    </row>
    <row r="172" spans="2:4" ht="14.25" customHeight="1" x14ac:dyDescent="0.2">
      <c r="B172" s="1"/>
      <c r="C172" s="64"/>
      <c r="D172" s="64"/>
    </row>
    <row r="173" spans="2:4" ht="14.25" customHeight="1" x14ac:dyDescent="0.2">
      <c r="B173" s="1"/>
      <c r="C173" s="64"/>
      <c r="D173" s="64"/>
    </row>
    <row r="174" spans="2:4" ht="14.25" customHeight="1" x14ac:dyDescent="0.2">
      <c r="B174" s="1"/>
      <c r="C174" s="64"/>
      <c r="D174" s="64"/>
    </row>
    <row r="175" spans="2:4" ht="14.25" customHeight="1" x14ac:dyDescent="0.2">
      <c r="B175" s="1"/>
      <c r="C175" s="64"/>
      <c r="D175" s="64"/>
    </row>
    <row r="176" spans="2:4" ht="14.25" customHeight="1" x14ac:dyDescent="0.2">
      <c r="B176" s="1"/>
      <c r="C176" s="64"/>
      <c r="D176" s="64"/>
    </row>
    <row r="177" spans="3:4" ht="14.25" customHeight="1" x14ac:dyDescent="0.2">
      <c r="C177" s="64"/>
      <c r="D177" s="64"/>
    </row>
    <row r="178" spans="3:4" ht="14.25" customHeight="1" x14ac:dyDescent="0.2">
      <c r="C178" s="64"/>
      <c r="D178" s="64"/>
    </row>
    <row r="179" spans="3:4" ht="14.25" customHeight="1" x14ac:dyDescent="0.2">
      <c r="C179" s="64"/>
      <c r="D179" s="64"/>
    </row>
    <row r="180" spans="3:4" ht="14.25" customHeight="1" x14ac:dyDescent="0.2">
      <c r="C180" s="64"/>
      <c r="D180" s="64"/>
    </row>
    <row r="181" spans="3:4" ht="14.25" customHeight="1" x14ac:dyDescent="0.2">
      <c r="C181" s="64"/>
      <c r="D181" s="64"/>
    </row>
    <row r="182" spans="3:4" ht="14.25" customHeight="1" x14ac:dyDescent="0.2">
      <c r="C182" s="64"/>
      <c r="D182" s="64"/>
    </row>
    <row r="183" spans="3:4" ht="14.25" customHeight="1" x14ac:dyDescent="0.2">
      <c r="C183" s="64"/>
      <c r="D183" s="64"/>
    </row>
    <row r="184" spans="3:4" ht="14.25" customHeight="1" x14ac:dyDescent="0.2">
      <c r="C184" s="64"/>
      <c r="D184" s="64"/>
    </row>
    <row r="185" spans="3:4" ht="14.25" customHeight="1" x14ac:dyDescent="0.2">
      <c r="C185" s="64"/>
      <c r="D185" s="64"/>
    </row>
    <row r="186" spans="3:4" ht="14.25" customHeight="1" x14ac:dyDescent="0.2">
      <c r="C186" s="64"/>
      <c r="D186" s="64"/>
    </row>
    <row r="187" spans="3:4" ht="14.25" customHeight="1" x14ac:dyDescent="0.2">
      <c r="C187" s="64"/>
      <c r="D187" s="64"/>
    </row>
    <row r="188" spans="3:4" ht="14.25" customHeight="1" x14ac:dyDescent="0.15"/>
    <row r="189" spans="3:4" ht="14.25" customHeight="1" x14ac:dyDescent="0.15"/>
    <row r="190" spans="3:4" ht="14.25" customHeight="1" x14ac:dyDescent="0.15"/>
    <row r="191" spans="3:4" ht="14.25" customHeight="1" x14ac:dyDescent="0.15"/>
    <row r="192" spans="3:4"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spans="9:11" ht="14.25" customHeight="1" x14ac:dyDescent="0.15"/>
    <row r="418" spans="9:11" ht="14.25" customHeight="1" x14ac:dyDescent="0.15"/>
    <row r="419" spans="9:11" ht="14.25" customHeight="1" x14ac:dyDescent="0.15"/>
    <row r="420" spans="9:11" ht="14.25" customHeight="1" x14ac:dyDescent="0.15"/>
    <row r="421" spans="9:11" ht="14.25" customHeight="1" x14ac:dyDescent="0.15"/>
    <row r="422" spans="9:11" ht="14.25" customHeight="1" x14ac:dyDescent="0.15"/>
    <row r="423" spans="9:11" ht="14.25" customHeight="1" x14ac:dyDescent="0.15"/>
    <row r="424" spans="9:11" ht="14.25" customHeight="1" x14ac:dyDescent="0.15"/>
    <row r="425" spans="9:11" ht="14.25" customHeight="1" x14ac:dyDescent="0.15"/>
    <row r="426" spans="9:11" ht="14.25" customHeight="1" x14ac:dyDescent="0.15"/>
    <row r="427" spans="9:11" ht="14.25" customHeight="1" x14ac:dyDescent="0.2">
      <c r="I427" s="35"/>
      <c r="J427" s="35"/>
      <c r="K427" s="35"/>
    </row>
    <row r="428" spans="9:11" ht="14.25" customHeight="1" x14ac:dyDescent="0.2">
      <c r="I428" s="35"/>
      <c r="J428" s="35"/>
      <c r="K428" s="35"/>
    </row>
    <row r="429" spans="9:11" ht="14.25" customHeight="1" x14ac:dyDescent="0.2">
      <c r="I429" s="35"/>
      <c r="J429" s="35"/>
      <c r="K429" s="35"/>
    </row>
    <row r="430" spans="9:11" ht="14.25" customHeight="1" x14ac:dyDescent="0.2">
      <c r="I430" s="35"/>
      <c r="J430" s="35"/>
      <c r="K430" s="35"/>
    </row>
    <row r="431" spans="9:11" ht="14.25" customHeight="1" x14ac:dyDescent="0.2">
      <c r="I431" s="35"/>
      <c r="J431" s="35"/>
      <c r="K431" s="35"/>
    </row>
    <row r="432" spans="9:11" ht="14.25" customHeight="1" x14ac:dyDescent="0.2">
      <c r="I432" s="35"/>
      <c r="J432" s="35"/>
      <c r="K432" s="35"/>
    </row>
    <row r="433" spans="9:11" ht="14.25" customHeight="1" x14ac:dyDescent="0.2">
      <c r="I433" s="35"/>
      <c r="J433" s="35"/>
      <c r="K433" s="35"/>
    </row>
    <row r="434" spans="9:11" ht="14.25" customHeight="1" x14ac:dyDescent="0.2">
      <c r="I434" s="35"/>
      <c r="J434" s="35"/>
      <c r="K434" s="35"/>
    </row>
    <row r="435" spans="9:11" ht="14.25" customHeight="1" x14ac:dyDescent="0.2">
      <c r="I435" s="35"/>
      <c r="J435" s="35"/>
      <c r="K435" s="35"/>
    </row>
    <row r="436" spans="9:11" ht="14.25" customHeight="1" x14ac:dyDescent="0.2">
      <c r="I436" s="35"/>
      <c r="J436" s="35"/>
      <c r="K436" s="35"/>
    </row>
    <row r="437" spans="9:11" ht="14.25" customHeight="1" x14ac:dyDescent="0.2">
      <c r="I437" s="35"/>
      <c r="J437" s="35"/>
      <c r="K437" s="35"/>
    </row>
    <row r="438" spans="9:11" ht="14.25" customHeight="1" x14ac:dyDescent="0.2">
      <c r="I438" s="35"/>
      <c r="J438" s="35"/>
      <c r="K438" s="35"/>
    </row>
    <row r="439" spans="9:11" ht="14.25" customHeight="1" x14ac:dyDescent="0.2">
      <c r="I439" s="35"/>
      <c r="J439" s="35"/>
      <c r="K439" s="35"/>
    </row>
    <row r="440" spans="9:11" ht="14.25" customHeight="1" x14ac:dyDescent="0.2">
      <c r="I440" s="35"/>
      <c r="J440" s="35"/>
      <c r="K440" s="35"/>
    </row>
    <row r="441" spans="9:11" ht="14.25" customHeight="1" x14ac:dyDescent="0.2">
      <c r="I441" s="35"/>
      <c r="J441" s="35"/>
      <c r="K441" s="35"/>
    </row>
    <row r="442" spans="9:11" ht="14.25" customHeight="1" x14ac:dyDescent="0.2">
      <c r="I442" s="35"/>
      <c r="J442" s="35"/>
      <c r="K442" s="35"/>
    </row>
    <row r="443" spans="9:11" ht="14.25" customHeight="1" x14ac:dyDescent="0.2">
      <c r="I443" s="35"/>
      <c r="J443" s="35"/>
      <c r="K443" s="35"/>
    </row>
    <row r="444" spans="9:11" ht="14.25" customHeight="1" x14ac:dyDescent="0.2">
      <c r="I444" s="35"/>
      <c r="J444" s="35"/>
      <c r="K444" s="35"/>
    </row>
    <row r="445" spans="9:11" ht="14.25" customHeight="1" x14ac:dyDescent="0.2">
      <c r="I445" s="35"/>
      <c r="J445" s="35"/>
      <c r="K445" s="35"/>
    </row>
    <row r="446" spans="9:11" ht="14.25" customHeight="1" x14ac:dyDescent="0.2">
      <c r="I446" s="35"/>
      <c r="J446" s="35"/>
      <c r="K446" s="35"/>
    </row>
    <row r="447" spans="9:11" ht="14.25" customHeight="1" x14ac:dyDescent="0.2">
      <c r="I447" s="35"/>
      <c r="J447" s="35"/>
      <c r="K447" s="35"/>
    </row>
    <row r="448" spans="9:11" ht="14.25" customHeight="1" x14ac:dyDescent="0.2">
      <c r="I448" s="35"/>
      <c r="J448" s="35"/>
      <c r="K448" s="35"/>
    </row>
    <row r="449" spans="9:11" ht="14.25" customHeight="1" x14ac:dyDescent="0.2">
      <c r="I449" s="35"/>
      <c r="J449" s="35"/>
      <c r="K449" s="35"/>
    </row>
    <row r="450" spans="9:11" ht="14.25" customHeight="1" x14ac:dyDescent="0.2">
      <c r="I450" s="35"/>
      <c r="J450" s="35"/>
      <c r="K450" s="35"/>
    </row>
    <row r="451" spans="9:11" ht="14.25" customHeight="1" x14ac:dyDescent="0.2">
      <c r="I451" s="35"/>
      <c r="J451" s="35"/>
      <c r="K451" s="35"/>
    </row>
    <row r="452" spans="9:11" ht="14.25" customHeight="1" x14ac:dyDescent="0.2">
      <c r="I452" s="35"/>
      <c r="J452" s="35"/>
      <c r="K452" s="35"/>
    </row>
    <row r="453" spans="9:11" ht="14.25" customHeight="1" x14ac:dyDescent="0.2">
      <c r="I453" s="35"/>
      <c r="J453" s="35"/>
      <c r="K453" s="35"/>
    </row>
    <row r="454" spans="9:11" ht="14.25" customHeight="1" x14ac:dyDescent="0.2">
      <c r="I454" s="35"/>
      <c r="J454" s="35"/>
      <c r="K454" s="35"/>
    </row>
    <row r="455" spans="9:11" ht="14.25" customHeight="1" x14ac:dyDescent="0.2">
      <c r="I455" s="35"/>
      <c r="J455" s="35"/>
      <c r="K455" s="35"/>
    </row>
    <row r="456" spans="9:11" ht="14.25" customHeight="1" x14ac:dyDescent="0.2">
      <c r="I456" s="35"/>
      <c r="J456" s="35"/>
      <c r="K456" s="35"/>
    </row>
    <row r="457" spans="9:11" ht="14.25" customHeight="1" x14ac:dyDescent="0.2">
      <c r="I457" s="35"/>
      <c r="J457" s="35"/>
      <c r="K457" s="35"/>
    </row>
    <row r="458" spans="9:11" ht="14.25" customHeight="1" x14ac:dyDescent="0.2">
      <c r="I458" s="35"/>
      <c r="J458" s="35"/>
      <c r="K458" s="35"/>
    </row>
    <row r="459" spans="9:11" ht="14.25" customHeight="1" x14ac:dyDescent="0.2">
      <c r="I459" s="35"/>
      <c r="J459" s="35"/>
      <c r="K459" s="35"/>
    </row>
    <row r="460" spans="9:11" ht="14.25" customHeight="1" x14ac:dyDescent="0.2">
      <c r="I460" s="35"/>
      <c r="J460" s="35"/>
      <c r="K460" s="35"/>
    </row>
    <row r="461" spans="9:11" ht="14.25" customHeight="1" x14ac:dyDescent="0.2">
      <c r="I461" s="35"/>
      <c r="J461" s="35"/>
      <c r="K461" s="35"/>
    </row>
    <row r="462" spans="9:11" ht="14.25" customHeight="1" x14ac:dyDescent="0.2">
      <c r="I462" s="35"/>
      <c r="J462" s="35"/>
      <c r="K462" s="35"/>
    </row>
    <row r="463" spans="9:11" ht="14.25" customHeight="1" x14ac:dyDescent="0.2">
      <c r="I463" s="35"/>
      <c r="J463" s="35"/>
      <c r="K463" s="35"/>
    </row>
    <row r="464" spans="9:11" ht="14.25" customHeight="1" x14ac:dyDescent="0.2">
      <c r="I464" s="35"/>
      <c r="J464" s="35"/>
      <c r="K464" s="35"/>
    </row>
    <row r="465" spans="9:11" ht="14.25" customHeight="1" x14ac:dyDescent="0.2">
      <c r="I465" s="35"/>
      <c r="J465" s="35"/>
      <c r="K465" s="35"/>
    </row>
    <row r="466" spans="9:11" ht="14.25" customHeight="1" x14ac:dyDescent="0.2">
      <c r="I466" s="35"/>
      <c r="J466" s="35"/>
      <c r="K466" s="35"/>
    </row>
    <row r="467" spans="9:11" ht="14.25" customHeight="1" x14ac:dyDescent="0.2">
      <c r="I467" s="35"/>
      <c r="J467" s="35"/>
      <c r="K467" s="35"/>
    </row>
    <row r="468" spans="9:11" ht="14.25" customHeight="1" x14ac:dyDescent="0.2">
      <c r="I468" s="35"/>
      <c r="J468" s="35"/>
      <c r="K468" s="35"/>
    </row>
    <row r="469" spans="9:11" ht="14.25" customHeight="1" x14ac:dyDescent="0.2">
      <c r="I469" s="35"/>
      <c r="J469" s="35"/>
      <c r="K469" s="35"/>
    </row>
    <row r="470" spans="9:11" ht="14.25" customHeight="1" x14ac:dyDescent="0.2">
      <c r="I470" s="35"/>
      <c r="J470" s="35"/>
      <c r="K470" s="35"/>
    </row>
    <row r="471" spans="9:11" ht="14.25" customHeight="1" x14ac:dyDescent="0.2">
      <c r="I471" s="35"/>
      <c r="J471" s="35"/>
      <c r="K471" s="35"/>
    </row>
    <row r="472" spans="9:11" ht="14.25" customHeight="1" x14ac:dyDescent="0.2">
      <c r="I472" s="35"/>
      <c r="J472" s="35"/>
      <c r="K472" s="35"/>
    </row>
    <row r="473" spans="9:11" ht="14.25" customHeight="1" x14ac:dyDescent="0.2">
      <c r="I473" s="35"/>
      <c r="J473" s="35"/>
      <c r="K473" s="35"/>
    </row>
    <row r="474" spans="9:11" ht="14.25" customHeight="1" x14ac:dyDescent="0.2">
      <c r="I474" s="35"/>
      <c r="J474" s="35"/>
      <c r="K474" s="35"/>
    </row>
    <row r="475" spans="9:11" ht="14.25" customHeight="1" x14ac:dyDescent="0.2">
      <c r="I475" s="35"/>
      <c r="J475" s="35"/>
      <c r="K475" s="35"/>
    </row>
    <row r="476" spans="9:11" ht="14.25" customHeight="1" x14ac:dyDescent="0.2">
      <c r="I476" s="35"/>
      <c r="J476" s="35"/>
      <c r="K476" s="35"/>
    </row>
    <row r="477" spans="9:11" ht="14.25" customHeight="1" x14ac:dyDescent="0.2">
      <c r="I477" s="35"/>
      <c r="J477" s="35"/>
      <c r="K477" s="35"/>
    </row>
    <row r="478" spans="9:11" ht="14.25" customHeight="1" x14ac:dyDescent="0.2">
      <c r="I478" s="35"/>
      <c r="J478" s="35"/>
      <c r="K478" s="35"/>
    </row>
    <row r="479" spans="9:11" ht="14.25" customHeight="1" x14ac:dyDescent="0.2">
      <c r="I479" s="35"/>
      <c r="J479" s="35"/>
      <c r="K479" s="35"/>
    </row>
    <row r="480" spans="9:11" ht="14.25" customHeight="1" x14ac:dyDescent="0.2">
      <c r="I480" s="35"/>
      <c r="J480" s="35"/>
      <c r="K480" s="35"/>
    </row>
    <row r="481" spans="9:11" ht="14.25" customHeight="1" x14ac:dyDescent="0.2">
      <c r="I481" s="35"/>
      <c r="J481" s="35"/>
      <c r="K481" s="35"/>
    </row>
    <row r="482" spans="9:11" ht="14.25" customHeight="1" x14ac:dyDescent="0.2">
      <c r="I482" s="35"/>
      <c r="J482" s="35"/>
      <c r="K482" s="35"/>
    </row>
    <row r="483" spans="9:11" ht="14.25" customHeight="1" x14ac:dyDescent="0.2">
      <c r="I483" s="35"/>
      <c r="J483" s="35"/>
      <c r="K483" s="35"/>
    </row>
    <row r="484" spans="9:11" ht="14.25" customHeight="1" x14ac:dyDescent="0.2">
      <c r="I484" s="35"/>
      <c r="J484" s="35"/>
      <c r="K484" s="35"/>
    </row>
    <row r="485" spans="9:11" ht="14.25" customHeight="1" x14ac:dyDescent="0.2">
      <c r="I485" s="35"/>
      <c r="J485" s="35"/>
      <c r="K485" s="35"/>
    </row>
    <row r="486" spans="9:11" ht="14.25" customHeight="1" x14ac:dyDescent="0.2">
      <c r="I486" s="35"/>
      <c r="J486" s="35"/>
      <c r="K486" s="35"/>
    </row>
    <row r="487" spans="9:11" ht="14.25" customHeight="1" x14ac:dyDescent="0.2">
      <c r="I487" s="35"/>
      <c r="J487" s="35"/>
      <c r="K487" s="35"/>
    </row>
    <row r="488" spans="9:11" ht="14.25" customHeight="1" x14ac:dyDescent="0.2">
      <c r="I488" s="35"/>
      <c r="J488" s="35"/>
      <c r="K488" s="35"/>
    </row>
    <row r="489" spans="9:11" ht="14.25" customHeight="1" x14ac:dyDescent="0.2">
      <c r="I489" s="35"/>
      <c r="J489" s="35"/>
      <c r="K489" s="35"/>
    </row>
    <row r="490" spans="9:11" ht="14.25" customHeight="1" x14ac:dyDescent="0.2">
      <c r="I490" s="35"/>
      <c r="J490" s="35"/>
      <c r="K490" s="35"/>
    </row>
    <row r="491" spans="9:11" ht="14.25" customHeight="1" x14ac:dyDescent="0.2">
      <c r="I491" s="35"/>
      <c r="J491" s="35"/>
      <c r="K491" s="35"/>
    </row>
    <row r="492" spans="9:11" ht="14.25" customHeight="1" x14ac:dyDescent="0.2">
      <c r="I492" s="35"/>
      <c r="J492" s="35"/>
      <c r="K492" s="35"/>
    </row>
    <row r="493" spans="9:11" ht="14.25" customHeight="1" x14ac:dyDescent="0.2">
      <c r="I493" s="35"/>
      <c r="J493" s="35"/>
      <c r="K493" s="35"/>
    </row>
    <row r="494" spans="9:11" ht="14.25" customHeight="1" x14ac:dyDescent="0.2">
      <c r="I494" s="35"/>
      <c r="J494" s="35"/>
      <c r="K494" s="35"/>
    </row>
    <row r="495" spans="9:11" ht="14.25" customHeight="1" x14ac:dyDescent="0.2">
      <c r="I495" s="35"/>
      <c r="J495" s="35"/>
      <c r="K495" s="35"/>
    </row>
    <row r="496" spans="9:11" ht="14.25" customHeight="1" x14ac:dyDescent="0.2">
      <c r="I496" s="35"/>
      <c r="J496" s="35"/>
      <c r="K496" s="35"/>
    </row>
    <row r="497" spans="9:11" ht="14.25" customHeight="1" x14ac:dyDescent="0.2">
      <c r="I497" s="35"/>
      <c r="J497" s="35"/>
      <c r="K497" s="35"/>
    </row>
    <row r="498" spans="9:11" ht="14.25" customHeight="1" x14ac:dyDescent="0.2">
      <c r="I498" s="35"/>
      <c r="J498" s="35"/>
      <c r="K498" s="35"/>
    </row>
    <row r="499" spans="9:11" ht="14.25" customHeight="1" x14ac:dyDescent="0.2">
      <c r="I499" s="35"/>
      <c r="J499" s="35"/>
      <c r="K499" s="35"/>
    </row>
    <row r="500" spans="9:11" ht="14.25" customHeight="1" x14ac:dyDescent="0.2">
      <c r="I500" s="35"/>
      <c r="J500" s="35"/>
      <c r="K500" s="35"/>
    </row>
    <row r="501" spans="9:11" ht="14.25" customHeight="1" x14ac:dyDescent="0.2">
      <c r="I501" s="35"/>
      <c r="J501" s="35"/>
      <c r="K501" s="35"/>
    </row>
    <row r="502" spans="9:11" ht="14.25" customHeight="1" x14ac:dyDescent="0.2">
      <c r="I502" s="35"/>
      <c r="J502" s="35"/>
      <c r="K502" s="35"/>
    </row>
    <row r="503" spans="9:11" ht="14.25" customHeight="1" x14ac:dyDescent="0.2">
      <c r="I503" s="35"/>
      <c r="J503" s="35"/>
      <c r="K503" s="35"/>
    </row>
    <row r="504" spans="9:11" ht="14.25" customHeight="1" x14ac:dyDescent="0.2">
      <c r="I504" s="35"/>
      <c r="J504" s="35"/>
      <c r="K504" s="35"/>
    </row>
    <row r="505" spans="9:11" ht="14.25" customHeight="1" x14ac:dyDescent="0.2">
      <c r="I505" s="35"/>
      <c r="J505" s="35"/>
      <c r="K505" s="35"/>
    </row>
    <row r="506" spans="9:11" ht="14.25" customHeight="1" x14ac:dyDescent="0.2">
      <c r="I506" s="35"/>
      <c r="J506" s="35"/>
      <c r="K506" s="35"/>
    </row>
    <row r="507" spans="9:11" ht="14.25" customHeight="1" x14ac:dyDescent="0.2">
      <c r="I507" s="35"/>
      <c r="J507" s="35"/>
      <c r="K507" s="35"/>
    </row>
    <row r="508" spans="9:11" ht="14.25" customHeight="1" x14ac:dyDescent="0.2">
      <c r="I508" s="35"/>
      <c r="J508" s="35"/>
      <c r="K508" s="35"/>
    </row>
    <row r="509" spans="9:11" ht="14.25" customHeight="1" x14ac:dyDescent="0.2">
      <c r="I509" s="35"/>
      <c r="J509" s="35"/>
      <c r="K509" s="35"/>
    </row>
    <row r="510" spans="9:11" ht="14.25" customHeight="1" x14ac:dyDescent="0.2">
      <c r="I510" s="35"/>
      <c r="J510" s="35"/>
      <c r="K510" s="35"/>
    </row>
    <row r="511" spans="9:11" ht="14.25" customHeight="1" x14ac:dyDescent="0.2">
      <c r="I511" s="35"/>
      <c r="J511" s="35"/>
      <c r="K511" s="35"/>
    </row>
    <row r="512" spans="9:11" ht="14.25" customHeight="1" x14ac:dyDescent="0.2">
      <c r="I512" s="35"/>
      <c r="J512" s="35"/>
      <c r="K512" s="35"/>
    </row>
    <row r="513" spans="9:11" ht="14.25" customHeight="1" x14ac:dyDescent="0.2">
      <c r="I513" s="35"/>
      <c r="J513" s="35"/>
      <c r="K513" s="35"/>
    </row>
    <row r="514" spans="9:11" ht="14.25" customHeight="1" x14ac:dyDescent="0.2">
      <c r="I514" s="35"/>
      <c r="J514" s="35"/>
      <c r="K514" s="35"/>
    </row>
    <row r="515" spans="9:11" ht="14.25" customHeight="1" x14ac:dyDescent="0.2">
      <c r="I515" s="35"/>
      <c r="J515" s="35"/>
      <c r="K515" s="35"/>
    </row>
    <row r="516" spans="9:11" ht="14.25" customHeight="1" x14ac:dyDescent="0.2">
      <c r="I516" s="35"/>
      <c r="J516" s="35"/>
      <c r="K516" s="35"/>
    </row>
    <row r="517" spans="9:11" ht="14.25" customHeight="1" x14ac:dyDescent="0.2">
      <c r="I517" s="35"/>
      <c r="J517" s="35"/>
      <c r="K517" s="35"/>
    </row>
    <row r="518" spans="9:11" ht="14.25" customHeight="1" x14ac:dyDescent="0.2">
      <c r="I518" s="35"/>
      <c r="J518" s="35"/>
      <c r="K518" s="35"/>
    </row>
    <row r="519" spans="9:11" ht="14.25" customHeight="1" x14ac:dyDescent="0.2">
      <c r="I519" s="35"/>
      <c r="J519" s="35"/>
      <c r="K519" s="35"/>
    </row>
    <row r="520" spans="9:11" ht="14.25" customHeight="1" x14ac:dyDescent="0.2">
      <c r="I520" s="35"/>
      <c r="J520" s="35"/>
      <c r="K520" s="35"/>
    </row>
    <row r="521" spans="9:11" ht="14.25" customHeight="1" x14ac:dyDescent="0.2">
      <c r="I521" s="35"/>
      <c r="J521" s="35"/>
      <c r="K521" s="35"/>
    </row>
    <row r="522" spans="9:11" ht="14.25" customHeight="1" x14ac:dyDescent="0.2">
      <c r="I522" s="35"/>
      <c r="J522" s="35"/>
      <c r="K522" s="35"/>
    </row>
    <row r="523" spans="9:11" ht="14.25" customHeight="1" x14ac:dyDescent="0.2">
      <c r="I523" s="35"/>
      <c r="J523" s="35"/>
      <c r="K523" s="35"/>
    </row>
    <row r="524" spans="9:11" ht="14.25" customHeight="1" x14ac:dyDescent="0.2">
      <c r="I524" s="35"/>
      <c r="J524" s="35"/>
      <c r="K524" s="35"/>
    </row>
    <row r="525" spans="9:11" ht="14.25" customHeight="1" x14ac:dyDescent="0.2">
      <c r="I525" s="35"/>
      <c r="J525" s="35"/>
      <c r="K525" s="35"/>
    </row>
    <row r="526" spans="9:11" ht="14.25" customHeight="1" x14ac:dyDescent="0.2">
      <c r="I526" s="35"/>
      <c r="J526" s="35"/>
      <c r="K526" s="35"/>
    </row>
    <row r="527" spans="9:11" ht="14.25" customHeight="1" x14ac:dyDescent="0.2">
      <c r="I527" s="35"/>
      <c r="J527" s="35"/>
      <c r="K527" s="35"/>
    </row>
    <row r="528" spans="9:11" ht="14.25" customHeight="1" x14ac:dyDescent="0.2">
      <c r="I528" s="35"/>
      <c r="J528" s="35"/>
      <c r="K528" s="35"/>
    </row>
    <row r="529" spans="9:11" ht="14.25" customHeight="1" x14ac:dyDescent="0.2">
      <c r="I529" s="35"/>
      <c r="J529" s="35"/>
      <c r="K529" s="35"/>
    </row>
    <row r="530" spans="9:11" ht="14.25" customHeight="1" x14ac:dyDescent="0.2">
      <c r="I530" s="35"/>
      <c r="J530" s="35"/>
      <c r="K530" s="35"/>
    </row>
    <row r="531" spans="9:11" ht="14.25" customHeight="1" x14ac:dyDescent="0.2">
      <c r="I531" s="35"/>
      <c r="J531" s="35"/>
      <c r="K531" s="35"/>
    </row>
    <row r="532" spans="9:11" ht="14.25" customHeight="1" x14ac:dyDescent="0.2">
      <c r="I532" s="35"/>
      <c r="J532" s="35"/>
      <c r="K532" s="35"/>
    </row>
    <row r="533" spans="9:11" ht="14.25" customHeight="1" x14ac:dyDescent="0.2">
      <c r="I533" s="35"/>
      <c r="J533" s="35"/>
      <c r="K533" s="35"/>
    </row>
    <row r="534" spans="9:11" ht="14.25" customHeight="1" x14ac:dyDescent="0.2">
      <c r="I534" s="35"/>
      <c r="J534" s="35"/>
      <c r="K534" s="35"/>
    </row>
    <row r="535" spans="9:11" ht="14.25" customHeight="1" x14ac:dyDescent="0.2">
      <c r="I535" s="35"/>
      <c r="J535" s="35"/>
      <c r="K535" s="35"/>
    </row>
    <row r="536" spans="9:11" ht="14.25" customHeight="1" x14ac:dyDescent="0.2">
      <c r="I536" s="35"/>
      <c r="J536" s="35"/>
      <c r="K536" s="35"/>
    </row>
    <row r="537" spans="9:11" ht="14.25" customHeight="1" x14ac:dyDescent="0.2">
      <c r="I537" s="35"/>
      <c r="J537" s="35"/>
      <c r="K537" s="35"/>
    </row>
    <row r="538" spans="9:11" ht="14.25" customHeight="1" x14ac:dyDescent="0.2">
      <c r="I538" s="35"/>
      <c r="J538" s="35"/>
      <c r="K538" s="35"/>
    </row>
    <row r="539" spans="9:11" ht="14.25" customHeight="1" x14ac:dyDescent="0.2">
      <c r="I539" s="35"/>
      <c r="J539" s="35"/>
      <c r="K539" s="35"/>
    </row>
    <row r="540" spans="9:11" ht="14.25" customHeight="1" x14ac:dyDescent="0.2">
      <c r="I540" s="35"/>
      <c r="J540" s="35"/>
      <c r="K540" s="35"/>
    </row>
    <row r="541" spans="9:11" ht="14.25" customHeight="1" x14ac:dyDescent="0.2">
      <c r="I541" s="35"/>
      <c r="J541" s="35"/>
      <c r="K541" s="35"/>
    </row>
    <row r="542" spans="9:11" ht="14.25" customHeight="1" x14ac:dyDescent="0.2">
      <c r="I542" s="35"/>
      <c r="J542" s="35"/>
      <c r="K542" s="35"/>
    </row>
    <row r="543" spans="9:11" ht="14.25" customHeight="1" x14ac:dyDescent="0.2">
      <c r="I543" s="35"/>
      <c r="J543" s="35"/>
      <c r="K543" s="35"/>
    </row>
    <row r="544" spans="9:11" ht="14.25" customHeight="1" x14ac:dyDescent="0.2">
      <c r="I544" s="35"/>
      <c r="J544" s="35"/>
      <c r="K544" s="35"/>
    </row>
    <row r="545" spans="9:11" ht="14.25" customHeight="1" x14ac:dyDescent="0.2">
      <c r="I545" s="35"/>
      <c r="J545" s="35"/>
      <c r="K545" s="35"/>
    </row>
    <row r="546" spans="9:11" ht="14.25" customHeight="1" x14ac:dyDescent="0.2">
      <c r="I546" s="35"/>
      <c r="J546" s="35"/>
      <c r="K546" s="35"/>
    </row>
    <row r="547" spans="9:11" ht="14.25" customHeight="1" x14ac:dyDescent="0.2">
      <c r="I547" s="35"/>
      <c r="J547" s="35"/>
      <c r="K547" s="35"/>
    </row>
    <row r="548" spans="9:11" ht="14.25" customHeight="1" x14ac:dyDescent="0.2">
      <c r="I548" s="35"/>
      <c r="J548" s="35"/>
      <c r="K548" s="35"/>
    </row>
    <row r="549" spans="9:11" ht="14.25" customHeight="1" x14ac:dyDescent="0.2">
      <c r="I549" s="35"/>
      <c r="J549" s="35"/>
      <c r="K549" s="35"/>
    </row>
    <row r="550" spans="9:11" ht="14.25" customHeight="1" x14ac:dyDescent="0.2">
      <c r="I550" s="35"/>
      <c r="J550" s="35"/>
      <c r="K550" s="35"/>
    </row>
    <row r="551" spans="9:11" ht="14.25" customHeight="1" x14ac:dyDescent="0.2">
      <c r="I551" s="35"/>
      <c r="J551" s="35"/>
      <c r="K551" s="35"/>
    </row>
    <row r="552" spans="9:11" ht="14.25" customHeight="1" x14ac:dyDescent="0.2">
      <c r="I552" s="35"/>
      <c r="J552" s="35"/>
      <c r="K552" s="35"/>
    </row>
    <row r="553" spans="9:11" ht="14.25" customHeight="1" x14ac:dyDescent="0.2">
      <c r="I553" s="35"/>
      <c r="J553" s="35"/>
      <c r="K553" s="35"/>
    </row>
    <row r="554" spans="9:11" ht="14.25" customHeight="1" x14ac:dyDescent="0.2">
      <c r="I554" s="35"/>
      <c r="J554" s="35"/>
      <c r="K554" s="35"/>
    </row>
    <row r="555" spans="9:11" ht="14.25" customHeight="1" x14ac:dyDescent="0.2">
      <c r="I555" s="35"/>
      <c r="J555" s="35"/>
      <c r="K555" s="35"/>
    </row>
    <row r="556" spans="9:11" ht="14.25" customHeight="1" x14ac:dyDescent="0.2">
      <c r="I556" s="35"/>
      <c r="J556" s="35"/>
      <c r="K556" s="35"/>
    </row>
    <row r="557" spans="9:11" ht="14.25" customHeight="1" x14ac:dyDescent="0.2">
      <c r="I557" s="35"/>
      <c r="J557" s="35"/>
      <c r="K557" s="35"/>
    </row>
    <row r="558" spans="9:11" ht="14.25" customHeight="1" x14ac:dyDescent="0.2">
      <c r="I558" s="35"/>
      <c r="J558" s="35"/>
      <c r="K558" s="35"/>
    </row>
    <row r="559" spans="9:11" ht="14.25" customHeight="1" x14ac:dyDescent="0.2">
      <c r="I559" s="35"/>
      <c r="J559" s="35"/>
      <c r="K559" s="35"/>
    </row>
    <row r="560" spans="9:11" ht="14.25" customHeight="1" x14ac:dyDescent="0.2">
      <c r="I560" s="35"/>
      <c r="J560" s="35"/>
      <c r="K560" s="35"/>
    </row>
    <row r="561" spans="9:11" ht="14.25" customHeight="1" x14ac:dyDescent="0.2">
      <c r="I561" s="35"/>
      <c r="J561" s="35"/>
      <c r="K561" s="35"/>
    </row>
    <row r="562" spans="9:11" ht="14.25" customHeight="1" x14ac:dyDescent="0.2">
      <c r="I562" s="35"/>
      <c r="J562" s="35"/>
      <c r="K562" s="35"/>
    </row>
    <row r="563" spans="9:11" ht="14.25" customHeight="1" x14ac:dyDescent="0.2">
      <c r="I563" s="35"/>
      <c r="J563" s="35"/>
      <c r="K563" s="35"/>
    </row>
    <row r="564" spans="9:11" ht="14.25" customHeight="1" x14ac:dyDescent="0.2">
      <c r="I564" s="35"/>
      <c r="J564" s="35"/>
      <c r="K564" s="35"/>
    </row>
    <row r="565" spans="9:11" ht="14.25" customHeight="1" x14ac:dyDescent="0.2">
      <c r="I565" s="35"/>
      <c r="J565" s="35"/>
      <c r="K565" s="35"/>
    </row>
    <row r="566" spans="9:11" ht="14.25" customHeight="1" x14ac:dyDescent="0.2">
      <c r="I566" s="35"/>
      <c r="J566" s="35"/>
      <c r="K566" s="35"/>
    </row>
    <row r="567" spans="9:11" ht="14.25" customHeight="1" x14ac:dyDescent="0.2">
      <c r="I567" s="35"/>
      <c r="J567" s="35"/>
      <c r="K567" s="35"/>
    </row>
    <row r="568" spans="9:11" ht="14.25" customHeight="1" x14ac:dyDescent="0.2">
      <c r="I568" s="35"/>
      <c r="J568" s="35"/>
      <c r="K568" s="35"/>
    </row>
    <row r="569" spans="9:11" ht="14.25" customHeight="1" x14ac:dyDescent="0.2">
      <c r="I569" s="35"/>
      <c r="J569" s="35"/>
      <c r="K569" s="35"/>
    </row>
    <row r="570" spans="9:11" ht="14.25" customHeight="1" x14ac:dyDescent="0.2">
      <c r="I570" s="35"/>
      <c r="J570" s="35"/>
      <c r="K570" s="35"/>
    </row>
    <row r="571" spans="9:11" ht="14.25" customHeight="1" x14ac:dyDescent="0.2">
      <c r="I571" s="35"/>
      <c r="J571" s="35"/>
      <c r="K571" s="35"/>
    </row>
    <row r="572" spans="9:11" ht="14.25" customHeight="1" x14ac:dyDescent="0.2">
      <c r="I572" s="35"/>
      <c r="J572" s="35"/>
      <c r="K572" s="35"/>
    </row>
    <row r="573" spans="9:11" ht="14.25" customHeight="1" x14ac:dyDescent="0.2">
      <c r="I573" s="35"/>
      <c r="J573" s="35"/>
      <c r="K573" s="35"/>
    </row>
    <row r="574" spans="9:11" ht="14.25" customHeight="1" x14ac:dyDescent="0.2">
      <c r="I574" s="35"/>
      <c r="J574" s="35"/>
      <c r="K574" s="35"/>
    </row>
    <row r="575" spans="9:11" ht="14.25" customHeight="1" x14ac:dyDescent="0.2">
      <c r="I575" s="35"/>
      <c r="J575" s="35"/>
      <c r="K575" s="35"/>
    </row>
    <row r="576" spans="9:11" ht="14.25" customHeight="1" x14ac:dyDescent="0.2">
      <c r="I576" s="35"/>
      <c r="J576" s="35"/>
      <c r="K576" s="35"/>
    </row>
    <row r="577" spans="9:11" ht="14.25" customHeight="1" x14ac:dyDescent="0.2">
      <c r="I577" s="35"/>
      <c r="J577" s="35"/>
      <c r="K577" s="35"/>
    </row>
    <row r="578" spans="9:11" ht="14.25" customHeight="1" x14ac:dyDescent="0.2">
      <c r="I578" s="35"/>
      <c r="J578" s="35"/>
      <c r="K578" s="35"/>
    </row>
    <row r="579" spans="9:11" ht="14.25" customHeight="1" x14ac:dyDescent="0.2">
      <c r="I579" s="35"/>
      <c r="J579" s="35"/>
      <c r="K579" s="35"/>
    </row>
    <row r="580" spans="9:11" ht="14.25" customHeight="1" x14ac:dyDescent="0.2">
      <c r="I580" s="35"/>
      <c r="J580" s="35"/>
      <c r="K580" s="35"/>
    </row>
    <row r="581" spans="9:11" ht="14.25" customHeight="1" x14ac:dyDescent="0.2">
      <c r="I581" s="35"/>
      <c r="J581" s="35"/>
      <c r="K581" s="35"/>
    </row>
    <row r="582" spans="9:11" ht="14.25" customHeight="1" x14ac:dyDescent="0.2">
      <c r="I582" s="35"/>
      <c r="J582" s="35"/>
      <c r="K582" s="35"/>
    </row>
    <row r="583" spans="9:11" ht="14.25" customHeight="1" x14ac:dyDescent="0.2">
      <c r="I583" s="35"/>
      <c r="J583" s="35"/>
      <c r="K583" s="35"/>
    </row>
    <row r="584" spans="9:11" ht="14.25" customHeight="1" x14ac:dyDescent="0.2">
      <c r="I584" s="35"/>
      <c r="J584" s="35"/>
      <c r="K584" s="35"/>
    </row>
    <row r="585" spans="9:11" ht="14.25" customHeight="1" x14ac:dyDescent="0.2">
      <c r="I585" s="35"/>
      <c r="J585" s="35"/>
      <c r="K585" s="35"/>
    </row>
    <row r="586" spans="9:11" ht="14.25" customHeight="1" x14ac:dyDescent="0.2">
      <c r="I586" s="35"/>
      <c r="J586" s="35"/>
      <c r="K586" s="35"/>
    </row>
    <row r="587" spans="9:11" ht="14.25" customHeight="1" x14ac:dyDescent="0.2">
      <c r="I587" s="35"/>
      <c r="J587" s="35"/>
      <c r="K587" s="35"/>
    </row>
    <row r="588" spans="9:11" ht="14.25" customHeight="1" x14ac:dyDescent="0.2">
      <c r="I588" s="35"/>
      <c r="J588" s="35"/>
      <c r="K588" s="35"/>
    </row>
    <row r="589" spans="9:11" ht="14.25" customHeight="1" x14ac:dyDescent="0.2">
      <c r="I589" s="35"/>
      <c r="J589" s="35"/>
      <c r="K589" s="35"/>
    </row>
    <row r="590" spans="9:11" ht="14.25" customHeight="1" x14ac:dyDescent="0.2">
      <c r="I590" s="35"/>
      <c r="J590" s="35"/>
      <c r="K590" s="35"/>
    </row>
    <row r="591" spans="9:11" ht="14.25" customHeight="1" x14ac:dyDescent="0.2">
      <c r="I591" s="35"/>
      <c r="J591" s="35"/>
      <c r="K591" s="35"/>
    </row>
    <row r="592" spans="9:11" ht="14.25" customHeight="1" x14ac:dyDescent="0.2">
      <c r="I592" s="35"/>
      <c r="J592" s="35"/>
      <c r="K592" s="35"/>
    </row>
    <row r="593" spans="9:11" ht="14.25" customHeight="1" x14ac:dyDescent="0.2">
      <c r="I593" s="35"/>
      <c r="J593" s="35"/>
      <c r="K593" s="35"/>
    </row>
    <row r="594" spans="9:11" ht="14.25" customHeight="1" x14ac:dyDescent="0.2">
      <c r="I594" s="35"/>
      <c r="J594" s="35"/>
      <c r="K594" s="35"/>
    </row>
    <row r="595" spans="9:11" ht="14.25" customHeight="1" x14ac:dyDescent="0.2">
      <c r="I595" s="35"/>
      <c r="J595" s="35"/>
      <c r="K595" s="35"/>
    </row>
    <row r="596" spans="9:11" ht="14.25" customHeight="1" x14ac:dyDescent="0.2">
      <c r="I596" s="35"/>
      <c r="J596" s="35"/>
      <c r="K596" s="35"/>
    </row>
    <row r="597" spans="9:11" ht="14.25" customHeight="1" x14ac:dyDescent="0.2">
      <c r="I597" s="35"/>
      <c r="J597" s="35"/>
      <c r="K597" s="35"/>
    </row>
    <row r="598" spans="9:11" ht="14.25" customHeight="1" x14ac:dyDescent="0.2">
      <c r="I598" s="35"/>
      <c r="J598" s="35"/>
      <c r="K598" s="35"/>
    </row>
    <row r="599" spans="9:11" ht="14.25" customHeight="1" x14ac:dyDescent="0.2">
      <c r="I599" s="35"/>
      <c r="J599" s="35"/>
      <c r="K599" s="35"/>
    </row>
    <row r="600" spans="9:11" ht="14.25" customHeight="1" x14ac:dyDescent="0.2">
      <c r="I600" s="35"/>
      <c r="J600" s="35"/>
      <c r="K600" s="35"/>
    </row>
    <row r="601" spans="9:11" ht="14.25" customHeight="1" x14ac:dyDescent="0.2">
      <c r="I601" s="35"/>
      <c r="J601" s="35"/>
      <c r="K601" s="35"/>
    </row>
    <row r="602" spans="9:11" ht="14.25" customHeight="1" x14ac:dyDescent="0.2">
      <c r="I602" s="35"/>
      <c r="J602" s="35"/>
      <c r="K602" s="35"/>
    </row>
    <row r="603" spans="9:11" ht="14.25" customHeight="1" x14ac:dyDescent="0.2">
      <c r="I603" s="35"/>
      <c r="J603" s="35"/>
      <c r="K603" s="35"/>
    </row>
    <row r="604" spans="9:11" ht="14.25" customHeight="1" x14ac:dyDescent="0.2">
      <c r="I604" s="35"/>
      <c r="J604" s="35"/>
      <c r="K604" s="35"/>
    </row>
    <row r="605" spans="9:11" ht="14.25" customHeight="1" x14ac:dyDescent="0.2">
      <c r="I605" s="35"/>
      <c r="J605" s="35"/>
      <c r="K605" s="35"/>
    </row>
    <row r="606" spans="9:11" ht="14.25" customHeight="1" x14ac:dyDescent="0.2">
      <c r="I606" s="35"/>
      <c r="J606" s="35"/>
      <c r="K606" s="35"/>
    </row>
    <row r="607" spans="9:11" ht="14.25" customHeight="1" x14ac:dyDescent="0.2">
      <c r="I607" s="35"/>
      <c r="J607" s="35"/>
      <c r="K607" s="35"/>
    </row>
    <row r="608" spans="9:11" ht="14.25" customHeight="1" x14ac:dyDescent="0.2">
      <c r="I608" s="35"/>
      <c r="J608" s="35"/>
      <c r="K608" s="35"/>
    </row>
    <row r="609" spans="9:11" ht="14.25" customHeight="1" x14ac:dyDescent="0.2">
      <c r="I609" s="35"/>
      <c r="J609" s="35"/>
      <c r="K609" s="35"/>
    </row>
    <row r="610" spans="9:11" ht="14.25" customHeight="1" x14ac:dyDescent="0.2">
      <c r="I610" s="35"/>
      <c r="J610" s="35"/>
      <c r="K610" s="35"/>
    </row>
    <row r="611" spans="9:11" ht="14.25" customHeight="1" x14ac:dyDescent="0.2">
      <c r="I611" s="35"/>
      <c r="J611" s="35"/>
      <c r="K611" s="35"/>
    </row>
    <row r="612" spans="9:11" ht="14.25" customHeight="1" x14ac:dyDescent="0.2">
      <c r="I612" s="35"/>
      <c r="J612" s="35"/>
      <c r="K612" s="35"/>
    </row>
    <row r="613" spans="9:11" ht="14.25" customHeight="1" x14ac:dyDescent="0.2">
      <c r="I613" s="35"/>
      <c r="J613" s="35"/>
      <c r="K613" s="35"/>
    </row>
    <row r="614" spans="9:11" ht="14.25" customHeight="1" x14ac:dyDescent="0.2">
      <c r="I614" s="35"/>
      <c r="J614" s="35"/>
      <c r="K614" s="35"/>
    </row>
    <row r="615" spans="9:11" ht="14.25" customHeight="1" x14ac:dyDescent="0.2">
      <c r="I615" s="35"/>
      <c r="J615" s="35"/>
      <c r="K615" s="35"/>
    </row>
    <row r="616" spans="9:11" ht="14.25" customHeight="1" x14ac:dyDescent="0.2">
      <c r="I616" s="35"/>
      <c r="J616" s="35"/>
      <c r="K616" s="35"/>
    </row>
    <row r="617" spans="9:11" ht="14.25" customHeight="1" x14ac:dyDescent="0.2">
      <c r="I617" s="35"/>
      <c r="J617" s="35"/>
      <c r="K617" s="35"/>
    </row>
    <row r="618" spans="9:11" ht="14.25" customHeight="1" x14ac:dyDescent="0.2">
      <c r="I618" s="35"/>
      <c r="J618" s="35"/>
      <c r="K618" s="35"/>
    </row>
    <row r="619" spans="9:11" ht="14.25" customHeight="1" x14ac:dyDescent="0.2">
      <c r="I619" s="35"/>
      <c r="J619" s="35"/>
      <c r="K619" s="35"/>
    </row>
    <row r="620" spans="9:11" ht="14.25" customHeight="1" x14ac:dyDescent="0.2">
      <c r="I620" s="35"/>
      <c r="J620" s="35"/>
      <c r="K620" s="35"/>
    </row>
    <row r="621" spans="9:11" ht="14.25" customHeight="1" x14ac:dyDescent="0.2">
      <c r="I621" s="35"/>
      <c r="J621" s="35"/>
      <c r="K621" s="35"/>
    </row>
    <row r="622" spans="9:11" ht="14.25" customHeight="1" x14ac:dyDescent="0.2">
      <c r="I622" s="35"/>
      <c r="J622" s="35"/>
      <c r="K622" s="35"/>
    </row>
    <row r="623" spans="9:11" ht="14.25" customHeight="1" x14ac:dyDescent="0.2">
      <c r="I623" s="35"/>
      <c r="J623" s="35"/>
      <c r="K623" s="35"/>
    </row>
    <row r="624" spans="9:11" ht="14.25" customHeight="1" x14ac:dyDescent="0.2">
      <c r="I624" s="35"/>
      <c r="J624" s="35"/>
      <c r="K624" s="35"/>
    </row>
    <row r="625" spans="9:11" ht="14.25" customHeight="1" x14ac:dyDescent="0.2">
      <c r="I625" s="35"/>
      <c r="J625" s="35"/>
      <c r="K625" s="35"/>
    </row>
    <row r="626" spans="9:11" ht="14.25" customHeight="1" x14ac:dyDescent="0.2">
      <c r="I626" s="35"/>
      <c r="J626" s="35"/>
      <c r="K626" s="35"/>
    </row>
    <row r="627" spans="9:11" ht="14.25" customHeight="1" x14ac:dyDescent="0.2">
      <c r="I627" s="35"/>
      <c r="J627" s="35"/>
      <c r="K627" s="35"/>
    </row>
    <row r="628" spans="9:11" ht="14.25" customHeight="1" x14ac:dyDescent="0.2">
      <c r="I628" s="35"/>
      <c r="J628" s="35"/>
      <c r="K628" s="35"/>
    </row>
    <row r="629" spans="9:11" ht="14.25" customHeight="1" x14ac:dyDescent="0.2">
      <c r="I629" s="35"/>
      <c r="J629" s="35"/>
      <c r="K629" s="35"/>
    </row>
    <row r="630" spans="9:11" ht="14.25" customHeight="1" x14ac:dyDescent="0.2">
      <c r="I630" s="35"/>
      <c r="J630" s="35"/>
      <c r="K630" s="35"/>
    </row>
    <row r="631" spans="9:11" ht="14.25" customHeight="1" x14ac:dyDescent="0.2">
      <c r="I631" s="35"/>
      <c r="J631" s="35"/>
      <c r="K631" s="35"/>
    </row>
    <row r="632" spans="9:11" ht="14.25" customHeight="1" x14ac:dyDescent="0.2">
      <c r="I632" s="35"/>
      <c r="J632" s="35"/>
      <c r="K632" s="35"/>
    </row>
    <row r="633" spans="9:11" ht="14.25" customHeight="1" x14ac:dyDescent="0.2">
      <c r="I633" s="35"/>
      <c r="J633" s="35"/>
      <c r="K633" s="35"/>
    </row>
    <row r="634" spans="9:11" ht="14.25" customHeight="1" x14ac:dyDescent="0.2">
      <c r="I634" s="35"/>
      <c r="J634" s="35"/>
      <c r="K634" s="35"/>
    </row>
    <row r="635" spans="9:11" ht="14.25" customHeight="1" x14ac:dyDescent="0.2">
      <c r="I635" s="35"/>
      <c r="J635" s="35"/>
      <c r="K635" s="35"/>
    </row>
    <row r="636" spans="9:11" ht="14.25" customHeight="1" x14ac:dyDescent="0.2">
      <c r="I636" s="35"/>
      <c r="J636" s="35"/>
      <c r="K636" s="35"/>
    </row>
    <row r="637" spans="9:11" ht="14.25" customHeight="1" x14ac:dyDescent="0.2">
      <c r="I637" s="35"/>
      <c r="J637" s="35"/>
      <c r="K637" s="35"/>
    </row>
    <row r="638" spans="9:11" ht="14.25" customHeight="1" x14ac:dyDescent="0.2">
      <c r="I638" s="35"/>
      <c r="J638" s="35"/>
      <c r="K638" s="35"/>
    </row>
    <row r="639" spans="9:11" ht="14.25" customHeight="1" x14ac:dyDescent="0.2">
      <c r="I639" s="35"/>
      <c r="J639" s="35"/>
      <c r="K639" s="35"/>
    </row>
    <row r="640" spans="9:11" ht="14.25" customHeight="1" x14ac:dyDescent="0.2">
      <c r="I640" s="35"/>
      <c r="J640" s="35"/>
      <c r="K640" s="35"/>
    </row>
    <row r="641" spans="9:11" ht="14.25" customHeight="1" x14ac:dyDescent="0.2">
      <c r="I641" s="35"/>
      <c r="J641" s="35"/>
      <c r="K641" s="35"/>
    </row>
    <row r="642" spans="9:11" ht="14.25" customHeight="1" x14ac:dyDescent="0.2">
      <c r="I642" s="35"/>
      <c r="J642" s="35"/>
      <c r="K642" s="35"/>
    </row>
    <row r="643" spans="9:11" ht="14.25" customHeight="1" x14ac:dyDescent="0.2">
      <c r="I643" s="35"/>
      <c r="J643" s="35"/>
      <c r="K643" s="35"/>
    </row>
    <row r="644" spans="9:11" ht="14.25" customHeight="1" x14ac:dyDescent="0.2">
      <c r="I644" s="35"/>
      <c r="J644" s="35"/>
      <c r="K644" s="35"/>
    </row>
    <row r="645" spans="9:11" ht="14.25" customHeight="1" x14ac:dyDescent="0.2">
      <c r="I645" s="35"/>
      <c r="J645" s="35"/>
      <c r="K645" s="35"/>
    </row>
    <row r="646" spans="9:11" ht="14.25" customHeight="1" x14ac:dyDescent="0.2">
      <c r="I646" s="35"/>
      <c r="J646" s="35"/>
      <c r="K646" s="35"/>
    </row>
    <row r="647" spans="9:11" ht="14.25" customHeight="1" x14ac:dyDescent="0.2">
      <c r="I647" s="35"/>
      <c r="J647" s="35"/>
      <c r="K647" s="35"/>
    </row>
    <row r="648" spans="9:11" ht="14.25" customHeight="1" x14ac:dyDescent="0.2">
      <c r="I648" s="35"/>
      <c r="J648" s="35"/>
      <c r="K648" s="35"/>
    </row>
    <row r="649" spans="9:11" ht="14.25" customHeight="1" x14ac:dyDescent="0.2">
      <c r="I649" s="35"/>
      <c r="J649" s="35"/>
      <c r="K649" s="35"/>
    </row>
    <row r="650" spans="9:11" ht="14.25" customHeight="1" x14ac:dyDescent="0.2">
      <c r="I650" s="35"/>
      <c r="J650" s="35"/>
      <c r="K650" s="35"/>
    </row>
    <row r="651" spans="9:11" ht="14.25" customHeight="1" x14ac:dyDescent="0.2">
      <c r="I651" s="35"/>
      <c r="J651" s="35"/>
      <c r="K651" s="35"/>
    </row>
    <row r="652" spans="9:11" ht="14.25" customHeight="1" x14ac:dyDescent="0.2">
      <c r="I652" s="35"/>
      <c r="J652" s="35"/>
      <c r="K652" s="35"/>
    </row>
    <row r="653" spans="9:11" ht="14.25" customHeight="1" x14ac:dyDescent="0.2">
      <c r="I653" s="35"/>
      <c r="J653" s="35"/>
      <c r="K653" s="35"/>
    </row>
    <row r="654" spans="9:11" ht="14.25" customHeight="1" x14ac:dyDescent="0.2">
      <c r="I654" s="35"/>
      <c r="J654" s="35"/>
      <c r="K654" s="35"/>
    </row>
    <row r="655" spans="9:11" ht="14.25" customHeight="1" x14ac:dyDescent="0.2">
      <c r="I655" s="35"/>
      <c r="J655" s="35"/>
      <c r="K655" s="35"/>
    </row>
    <row r="656" spans="9:11" ht="14.25" customHeight="1" x14ac:dyDescent="0.2">
      <c r="I656" s="35"/>
      <c r="J656" s="35"/>
      <c r="K656" s="35"/>
    </row>
    <row r="657" spans="9:11" ht="14.25" customHeight="1" x14ac:dyDescent="0.2">
      <c r="I657" s="35"/>
      <c r="J657" s="35"/>
      <c r="K657" s="35"/>
    </row>
    <row r="658" spans="9:11" ht="14.25" customHeight="1" x14ac:dyDescent="0.2">
      <c r="I658" s="35"/>
      <c r="J658" s="35"/>
      <c r="K658" s="35"/>
    </row>
    <row r="659" spans="9:11" ht="14.25" customHeight="1" x14ac:dyDescent="0.2">
      <c r="I659" s="35"/>
      <c r="J659" s="35"/>
      <c r="K659" s="35"/>
    </row>
    <row r="660" spans="9:11" ht="14.25" customHeight="1" x14ac:dyDescent="0.2">
      <c r="I660" s="35"/>
      <c r="J660" s="35"/>
      <c r="K660" s="35"/>
    </row>
    <row r="661" spans="9:11" ht="14.25" customHeight="1" x14ac:dyDescent="0.2">
      <c r="I661" s="35"/>
      <c r="J661" s="35"/>
      <c r="K661" s="35"/>
    </row>
    <row r="662" spans="9:11" ht="14.25" customHeight="1" x14ac:dyDescent="0.2">
      <c r="I662" s="35"/>
      <c r="J662" s="35"/>
      <c r="K662" s="35"/>
    </row>
    <row r="663" spans="9:11" ht="14.25" customHeight="1" x14ac:dyDescent="0.2">
      <c r="I663" s="35"/>
      <c r="J663" s="35"/>
      <c r="K663" s="35"/>
    </row>
    <row r="664" spans="9:11" ht="14.25" customHeight="1" x14ac:dyDescent="0.2">
      <c r="I664" s="35"/>
      <c r="J664" s="35"/>
      <c r="K664" s="35"/>
    </row>
    <row r="665" spans="9:11" ht="14.25" customHeight="1" x14ac:dyDescent="0.2">
      <c r="I665" s="35"/>
      <c r="J665" s="35"/>
      <c r="K665" s="35"/>
    </row>
    <row r="666" spans="9:11" ht="14.25" customHeight="1" x14ac:dyDescent="0.2">
      <c r="I666" s="35"/>
      <c r="J666" s="35"/>
      <c r="K666" s="35"/>
    </row>
    <row r="667" spans="9:11" ht="14.25" customHeight="1" x14ac:dyDescent="0.2">
      <c r="I667" s="35"/>
      <c r="J667" s="35"/>
      <c r="K667" s="35"/>
    </row>
    <row r="668" spans="9:11" ht="14.25" customHeight="1" x14ac:dyDescent="0.2">
      <c r="I668" s="35"/>
      <c r="J668" s="35"/>
      <c r="K668" s="35"/>
    </row>
    <row r="669" spans="9:11" ht="14.25" customHeight="1" x14ac:dyDescent="0.2">
      <c r="I669" s="35"/>
      <c r="J669" s="35"/>
      <c r="K669" s="35"/>
    </row>
    <row r="670" spans="9:11" ht="14.25" customHeight="1" x14ac:dyDescent="0.2">
      <c r="I670" s="35"/>
      <c r="J670" s="35"/>
      <c r="K670" s="35"/>
    </row>
    <row r="671" spans="9:11" ht="14.25" customHeight="1" x14ac:dyDescent="0.2">
      <c r="I671" s="35"/>
      <c r="J671" s="35"/>
      <c r="K671" s="35"/>
    </row>
    <row r="672" spans="9:11" ht="14.25" customHeight="1" x14ac:dyDescent="0.2">
      <c r="I672" s="35"/>
      <c r="J672" s="35"/>
      <c r="K672" s="35"/>
    </row>
    <row r="673" spans="9:11" ht="14.25" customHeight="1" x14ac:dyDescent="0.2">
      <c r="I673" s="35"/>
      <c r="J673" s="35"/>
      <c r="K673" s="35"/>
    </row>
    <row r="674" spans="9:11" ht="14.25" customHeight="1" x14ac:dyDescent="0.2">
      <c r="I674" s="35"/>
      <c r="J674" s="35"/>
      <c r="K674" s="35"/>
    </row>
    <row r="675" spans="9:11" ht="14.25" customHeight="1" x14ac:dyDescent="0.2">
      <c r="I675" s="35"/>
      <c r="J675" s="35"/>
      <c r="K675" s="35"/>
    </row>
    <row r="676" spans="9:11" ht="14.25" customHeight="1" x14ac:dyDescent="0.2">
      <c r="I676" s="35"/>
      <c r="J676" s="35"/>
      <c r="K676" s="35"/>
    </row>
    <row r="677" spans="9:11" ht="14.25" customHeight="1" x14ac:dyDescent="0.2">
      <c r="I677" s="35"/>
      <c r="J677" s="35"/>
      <c r="K677" s="35"/>
    </row>
    <row r="678" spans="9:11" ht="14.25" customHeight="1" x14ac:dyDescent="0.2">
      <c r="I678" s="35"/>
      <c r="J678" s="35"/>
      <c r="K678" s="35"/>
    </row>
    <row r="679" spans="9:11" ht="14.25" customHeight="1" x14ac:dyDescent="0.2">
      <c r="I679" s="35"/>
      <c r="J679" s="35"/>
      <c r="K679" s="35"/>
    </row>
    <row r="680" spans="9:11" ht="14.25" customHeight="1" x14ac:dyDescent="0.2">
      <c r="I680" s="35"/>
      <c r="J680" s="35"/>
      <c r="K680" s="35"/>
    </row>
    <row r="681" spans="9:11" ht="14.25" customHeight="1" x14ac:dyDescent="0.2">
      <c r="I681" s="35"/>
      <c r="J681" s="35"/>
      <c r="K681" s="35"/>
    </row>
    <row r="682" spans="9:11" ht="14.25" customHeight="1" x14ac:dyDescent="0.2">
      <c r="I682" s="35"/>
      <c r="J682" s="35"/>
      <c r="K682" s="35"/>
    </row>
    <row r="683" spans="9:11" ht="14.25" customHeight="1" x14ac:dyDescent="0.2">
      <c r="I683" s="35"/>
      <c r="J683" s="35"/>
      <c r="K683" s="35"/>
    </row>
    <row r="684" spans="9:11" ht="14.25" customHeight="1" x14ac:dyDescent="0.2">
      <c r="I684" s="35"/>
      <c r="J684" s="35"/>
      <c r="K684" s="35"/>
    </row>
    <row r="685" spans="9:11" ht="14.25" customHeight="1" x14ac:dyDescent="0.2">
      <c r="I685" s="35"/>
      <c r="J685" s="35"/>
      <c r="K685" s="35"/>
    </row>
    <row r="686" spans="9:11" ht="14.25" customHeight="1" x14ac:dyDescent="0.2">
      <c r="I686" s="35"/>
      <c r="J686" s="35"/>
      <c r="K686" s="35"/>
    </row>
    <row r="687" spans="9:11" ht="14.25" customHeight="1" x14ac:dyDescent="0.2">
      <c r="I687" s="35"/>
      <c r="J687" s="35"/>
      <c r="K687" s="35"/>
    </row>
    <row r="688" spans="9:11" ht="14.25" customHeight="1" x14ac:dyDescent="0.2">
      <c r="I688" s="35"/>
      <c r="J688" s="35"/>
      <c r="K688" s="35"/>
    </row>
    <row r="689" spans="9:11" ht="14.25" customHeight="1" x14ac:dyDescent="0.2">
      <c r="I689" s="35"/>
      <c r="J689" s="35"/>
      <c r="K689" s="35"/>
    </row>
    <row r="690" spans="9:11" ht="14.25" customHeight="1" x14ac:dyDescent="0.2">
      <c r="I690" s="35"/>
      <c r="J690" s="35"/>
      <c r="K690" s="35"/>
    </row>
    <row r="691" spans="9:11" ht="14.25" customHeight="1" x14ac:dyDescent="0.2">
      <c r="I691" s="35"/>
      <c r="J691" s="35"/>
      <c r="K691" s="35"/>
    </row>
    <row r="692" spans="9:11" ht="14.25" customHeight="1" x14ac:dyDescent="0.2">
      <c r="I692" s="35"/>
      <c r="J692" s="35"/>
      <c r="K692" s="35"/>
    </row>
    <row r="693" spans="9:11" ht="14.25" customHeight="1" x14ac:dyDescent="0.2">
      <c r="I693" s="35"/>
      <c r="J693" s="35"/>
      <c r="K693" s="35"/>
    </row>
    <row r="694" spans="9:11" ht="14.25" customHeight="1" x14ac:dyDescent="0.2">
      <c r="I694" s="35"/>
      <c r="J694" s="35"/>
      <c r="K694" s="35"/>
    </row>
    <row r="695" spans="9:11" ht="14.25" customHeight="1" x14ac:dyDescent="0.2">
      <c r="I695" s="35"/>
      <c r="J695" s="35"/>
      <c r="K695" s="35"/>
    </row>
    <row r="696" spans="9:11" ht="14.25" customHeight="1" x14ac:dyDescent="0.2">
      <c r="I696" s="35"/>
      <c r="J696" s="35"/>
      <c r="K696" s="35"/>
    </row>
    <row r="697" spans="9:11" ht="14.25" customHeight="1" x14ac:dyDescent="0.2">
      <c r="I697" s="35"/>
      <c r="J697" s="35"/>
      <c r="K697" s="35"/>
    </row>
    <row r="698" spans="9:11" ht="14.25" customHeight="1" x14ac:dyDescent="0.2">
      <c r="I698" s="35"/>
      <c r="J698" s="35"/>
      <c r="K698" s="35"/>
    </row>
    <row r="699" spans="9:11" ht="14.25" customHeight="1" x14ac:dyDescent="0.2">
      <c r="I699" s="35"/>
      <c r="J699" s="35"/>
      <c r="K699" s="35"/>
    </row>
    <row r="700" spans="9:11" ht="14.25" customHeight="1" x14ac:dyDescent="0.2">
      <c r="I700" s="35"/>
      <c r="J700" s="35"/>
      <c r="K700" s="35"/>
    </row>
    <row r="701" spans="9:11" ht="14.25" customHeight="1" x14ac:dyDescent="0.2">
      <c r="I701" s="35"/>
      <c r="J701" s="35"/>
      <c r="K701" s="35"/>
    </row>
    <row r="702" spans="9:11" ht="14.25" customHeight="1" x14ac:dyDescent="0.2">
      <c r="I702" s="35"/>
      <c r="J702" s="35"/>
      <c r="K702" s="35"/>
    </row>
    <row r="703" spans="9:11" ht="14.25" customHeight="1" x14ac:dyDescent="0.2">
      <c r="I703" s="35"/>
      <c r="J703" s="35"/>
      <c r="K703" s="35"/>
    </row>
    <row r="704" spans="9:11" ht="14.25" customHeight="1" x14ac:dyDescent="0.2">
      <c r="I704" s="35"/>
      <c r="J704" s="35"/>
      <c r="K704" s="35"/>
    </row>
    <row r="705" spans="9:11" ht="14.25" customHeight="1" x14ac:dyDescent="0.2">
      <c r="I705" s="35"/>
      <c r="J705" s="35"/>
      <c r="K705" s="35"/>
    </row>
    <row r="706" spans="9:11" ht="14.25" customHeight="1" x14ac:dyDescent="0.2">
      <c r="I706" s="35"/>
      <c r="J706" s="35"/>
      <c r="K706" s="35"/>
    </row>
    <row r="707" spans="9:11" ht="14.25" customHeight="1" x14ac:dyDescent="0.2">
      <c r="I707" s="35"/>
      <c r="J707" s="35"/>
      <c r="K707" s="35"/>
    </row>
    <row r="708" spans="9:11" ht="14.25" customHeight="1" x14ac:dyDescent="0.2">
      <c r="I708" s="35"/>
      <c r="J708" s="35"/>
      <c r="K708" s="35"/>
    </row>
    <row r="709" spans="9:11" ht="14.25" customHeight="1" x14ac:dyDescent="0.2">
      <c r="I709" s="35"/>
      <c r="J709" s="35"/>
      <c r="K709" s="35"/>
    </row>
    <row r="710" spans="9:11" ht="14.25" customHeight="1" x14ac:dyDescent="0.2">
      <c r="I710" s="35"/>
      <c r="J710" s="35"/>
      <c r="K710" s="35"/>
    </row>
    <row r="711" spans="9:11" ht="14.25" customHeight="1" x14ac:dyDescent="0.2">
      <c r="I711" s="35"/>
      <c r="J711" s="35"/>
      <c r="K711" s="35"/>
    </row>
    <row r="712" spans="9:11" ht="14.25" customHeight="1" x14ac:dyDescent="0.2">
      <c r="I712" s="35"/>
      <c r="J712" s="35"/>
      <c r="K712" s="35"/>
    </row>
    <row r="713" spans="9:11" ht="14.25" customHeight="1" x14ac:dyDescent="0.2">
      <c r="I713" s="35"/>
      <c r="J713" s="35"/>
      <c r="K713" s="35"/>
    </row>
    <row r="714" spans="9:11" ht="14.25" customHeight="1" x14ac:dyDescent="0.2">
      <c r="I714" s="35"/>
      <c r="J714" s="35"/>
      <c r="K714" s="35"/>
    </row>
    <row r="715" spans="9:11" ht="14.25" customHeight="1" x14ac:dyDescent="0.2">
      <c r="I715" s="35"/>
      <c r="J715" s="35"/>
      <c r="K715" s="35"/>
    </row>
    <row r="716" spans="9:11" ht="14.25" customHeight="1" x14ac:dyDescent="0.2">
      <c r="I716" s="35"/>
      <c r="J716" s="35"/>
      <c r="K716" s="35"/>
    </row>
    <row r="717" spans="9:11" ht="14.25" customHeight="1" x14ac:dyDescent="0.2">
      <c r="I717" s="35"/>
      <c r="J717" s="35"/>
      <c r="K717" s="35"/>
    </row>
    <row r="718" spans="9:11" ht="14.25" customHeight="1" x14ac:dyDescent="0.2">
      <c r="I718" s="35"/>
      <c r="J718" s="35"/>
      <c r="K718" s="35"/>
    </row>
    <row r="719" spans="9:11" ht="14.25" customHeight="1" x14ac:dyDescent="0.2">
      <c r="I719" s="35"/>
      <c r="J719" s="35"/>
      <c r="K719" s="35"/>
    </row>
    <row r="720" spans="9:11" ht="14.25" customHeight="1" x14ac:dyDescent="0.2">
      <c r="I720" s="35"/>
      <c r="J720" s="35"/>
      <c r="K720" s="35"/>
    </row>
    <row r="721" spans="9:11" ht="14.25" customHeight="1" x14ac:dyDescent="0.2">
      <c r="I721" s="35"/>
      <c r="J721" s="35"/>
      <c r="K721" s="35"/>
    </row>
    <row r="722" spans="9:11" ht="14.25" customHeight="1" x14ac:dyDescent="0.2">
      <c r="I722" s="35"/>
      <c r="J722" s="35"/>
      <c r="K722" s="35"/>
    </row>
    <row r="723" spans="9:11" ht="14.25" customHeight="1" x14ac:dyDescent="0.2">
      <c r="I723" s="35"/>
      <c r="J723" s="35"/>
      <c r="K723" s="35"/>
    </row>
    <row r="724" spans="9:11" ht="14.25" customHeight="1" x14ac:dyDescent="0.2">
      <c r="I724" s="35"/>
      <c r="J724" s="35"/>
      <c r="K724" s="35"/>
    </row>
    <row r="725" spans="9:11" ht="14.25" customHeight="1" x14ac:dyDescent="0.2">
      <c r="I725" s="35"/>
      <c r="J725" s="35"/>
      <c r="K725" s="35"/>
    </row>
    <row r="726" spans="9:11" ht="14.25" customHeight="1" x14ac:dyDescent="0.2">
      <c r="I726" s="35"/>
      <c r="J726" s="35"/>
      <c r="K726" s="35"/>
    </row>
    <row r="727" spans="9:11" ht="14.25" customHeight="1" x14ac:dyDescent="0.2">
      <c r="I727" s="35"/>
      <c r="J727" s="35"/>
      <c r="K727" s="35"/>
    </row>
    <row r="728" spans="9:11" ht="14.25" customHeight="1" x14ac:dyDescent="0.2">
      <c r="I728" s="35"/>
      <c r="J728" s="35"/>
      <c r="K728" s="35"/>
    </row>
    <row r="729" spans="9:11" ht="14.25" customHeight="1" x14ac:dyDescent="0.2">
      <c r="I729" s="35"/>
      <c r="J729" s="35"/>
      <c r="K729" s="35"/>
    </row>
    <row r="730" spans="9:11" ht="14.25" customHeight="1" x14ac:dyDescent="0.2">
      <c r="I730" s="35"/>
      <c r="J730" s="35"/>
      <c r="K730" s="35"/>
    </row>
    <row r="731" spans="9:11" ht="14.25" customHeight="1" x14ac:dyDescent="0.2">
      <c r="I731" s="35"/>
      <c r="J731" s="35"/>
      <c r="K731" s="35"/>
    </row>
    <row r="732" spans="9:11" ht="14.25" customHeight="1" x14ac:dyDescent="0.2">
      <c r="I732" s="35"/>
      <c r="J732" s="35"/>
      <c r="K732" s="35"/>
    </row>
    <row r="733" spans="9:11" ht="14.25" customHeight="1" x14ac:dyDescent="0.2">
      <c r="I733" s="35"/>
      <c r="J733" s="35"/>
      <c r="K733" s="35"/>
    </row>
    <row r="734" spans="9:11" ht="14.25" customHeight="1" x14ac:dyDescent="0.2">
      <c r="I734" s="35"/>
      <c r="J734" s="35"/>
      <c r="K734" s="35"/>
    </row>
    <row r="735" spans="9:11" ht="14.25" customHeight="1" x14ac:dyDescent="0.2">
      <c r="I735" s="35"/>
      <c r="J735" s="35"/>
      <c r="K735" s="35"/>
    </row>
    <row r="736" spans="9:11" ht="14.25" customHeight="1" x14ac:dyDescent="0.2">
      <c r="I736" s="35"/>
      <c r="J736" s="35"/>
      <c r="K736" s="35"/>
    </row>
    <row r="737" spans="9:11" ht="14.25" customHeight="1" x14ac:dyDescent="0.2">
      <c r="I737" s="35"/>
      <c r="J737" s="35"/>
      <c r="K737" s="35"/>
    </row>
    <row r="738" spans="9:11" ht="14.25" customHeight="1" x14ac:dyDescent="0.2">
      <c r="I738" s="35"/>
      <c r="J738" s="35"/>
      <c r="K738" s="35"/>
    </row>
    <row r="739" spans="9:11" ht="14.25" customHeight="1" x14ac:dyDescent="0.2">
      <c r="I739" s="35"/>
      <c r="J739" s="35"/>
      <c r="K739" s="35"/>
    </row>
    <row r="740" spans="9:11" ht="14.25" customHeight="1" x14ac:dyDescent="0.2">
      <c r="I740" s="35"/>
      <c r="J740" s="35"/>
      <c r="K740" s="35"/>
    </row>
    <row r="741" spans="9:11" ht="14.25" customHeight="1" x14ac:dyDescent="0.2">
      <c r="I741" s="35"/>
      <c r="J741" s="35"/>
      <c r="K741" s="35"/>
    </row>
    <row r="742" spans="9:11" ht="14.25" customHeight="1" x14ac:dyDescent="0.2">
      <c r="I742" s="35"/>
      <c r="J742" s="35"/>
      <c r="K742" s="35"/>
    </row>
    <row r="743" spans="9:11" ht="14.25" customHeight="1" x14ac:dyDescent="0.2">
      <c r="I743" s="35"/>
      <c r="J743" s="35"/>
      <c r="K743" s="35"/>
    </row>
    <row r="744" spans="9:11" ht="14.25" customHeight="1" x14ac:dyDescent="0.2">
      <c r="I744" s="35"/>
      <c r="J744" s="35"/>
      <c r="K744" s="35"/>
    </row>
    <row r="745" spans="9:11" ht="14.25" customHeight="1" x14ac:dyDescent="0.2">
      <c r="I745" s="35"/>
      <c r="J745" s="35"/>
      <c r="K745" s="35"/>
    </row>
    <row r="746" spans="9:11" ht="14.25" customHeight="1" x14ac:dyDescent="0.2">
      <c r="I746" s="35"/>
      <c r="J746" s="35"/>
      <c r="K746" s="35"/>
    </row>
    <row r="747" spans="9:11" ht="14.25" customHeight="1" x14ac:dyDescent="0.2">
      <c r="I747" s="35"/>
      <c r="J747" s="35"/>
      <c r="K747" s="35"/>
    </row>
    <row r="748" spans="9:11" ht="14.25" customHeight="1" x14ac:dyDescent="0.2">
      <c r="I748" s="35"/>
      <c r="J748" s="35"/>
      <c r="K748" s="35"/>
    </row>
    <row r="749" spans="9:11" ht="14.25" customHeight="1" x14ac:dyDescent="0.2">
      <c r="I749" s="35"/>
      <c r="J749" s="35"/>
      <c r="K749" s="35"/>
    </row>
    <row r="750" spans="9:11" ht="14.25" customHeight="1" x14ac:dyDescent="0.2">
      <c r="I750" s="35"/>
      <c r="J750" s="35"/>
      <c r="K750" s="35"/>
    </row>
    <row r="751" spans="9:11" ht="14.25" customHeight="1" x14ac:dyDescent="0.2">
      <c r="I751" s="35"/>
      <c r="J751" s="35"/>
      <c r="K751" s="35"/>
    </row>
    <row r="752" spans="9:11" ht="14.25" customHeight="1" x14ac:dyDescent="0.2">
      <c r="I752" s="35"/>
      <c r="J752" s="35"/>
      <c r="K752" s="35"/>
    </row>
    <row r="753" spans="9:11" ht="14.25" customHeight="1" x14ac:dyDescent="0.2">
      <c r="I753" s="35"/>
      <c r="J753" s="35"/>
      <c r="K753" s="35"/>
    </row>
    <row r="754" spans="9:11" ht="14.25" customHeight="1" x14ac:dyDescent="0.2">
      <c r="I754" s="35"/>
      <c r="J754" s="35"/>
      <c r="K754" s="35"/>
    </row>
    <row r="755" spans="9:11" ht="14.25" customHeight="1" x14ac:dyDescent="0.2">
      <c r="I755" s="35"/>
      <c r="J755" s="35"/>
      <c r="K755" s="35"/>
    </row>
    <row r="756" spans="9:11" ht="14.25" customHeight="1" x14ac:dyDescent="0.2">
      <c r="I756" s="35"/>
      <c r="J756" s="35"/>
      <c r="K756" s="35"/>
    </row>
    <row r="757" spans="9:11" ht="14.25" customHeight="1" x14ac:dyDescent="0.2">
      <c r="I757" s="35"/>
      <c r="J757" s="35"/>
      <c r="K757" s="35"/>
    </row>
    <row r="758" spans="9:11" ht="14.25" customHeight="1" x14ac:dyDescent="0.2">
      <c r="I758" s="35"/>
      <c r="J758" s="35"/>
      <c r="K758" s="35"/>
    </row>
    <row r="759" spans="9:11" ht="14.25" customHeight="1" x14ac:dyDescent="0.2">
      <c r="I759" s="35"/>
      <c r="J759" s="35"/>
      <c r="K759" s="35"/>
    </row>
    <row r="760" spans="9:11" ht="14.25" customHeight="1" x14ac:dyDescent="0.2">
      <c r="I760" s="35"/>
      <c r="J760" s="35"/>
      <c r="K760" s="35"/>
    </row>
    <row r="761" spans="9:11" ht="14.25" customHeight="1" x14ac:dyDescent="0.2">
      <c r="I761" s="35"/>
      <c r="J761" s="35"/>
      <c r="K761" s="35"/>
    </row>
    <row r="762" spans="9:11" ht="14.25" customHeight="1" x14ac:dyDescent="0.2">
      <c r="I762" s="35"/>
      <c r="J762" s="35"/>
      <c r="K762" s="35"/>
    </row>
    <row r="763" spans="9:11" ht="14.25" customHeight="1" x14ac:dyDescent="0.2">
      <c r="I763" s="35"/>
      <c r="J763" s="35"/>
      <c r="K763" s="35"/>
    </row>
    <row r="764" spans="9:11" ht="14.25" customHeight="1" x14ac:dyDescent="0.2">
      <c r="I764" s="35"/>
      <c r="J764" s="35"/>
      <c r="K764" s="35"/>
    </row>
    <row r="765" spans="9:11" ht="14.25" customHeight="1" x14ac:dyDescent="0.2">
      <c r="I765" s="35"/>
      <c r="J765" s="35"/>
      <c r="K765" s="35"/>
    </row>
    <row r="766" spans="9:11" ht="14.25" customHeight="1" x14ac:dyDescent="0.2">
      <c r="I766" s="35"/>
      <c r="J766" s="35"/>
      <c r="K766" s="35"/>
    </row>
    <row r="767" spans="9:11" ht="14.25" customHeight="1" x14ac:dyDescent="0.2">
      <c r="I767" s="35"/>
      <c r="J767" s="35"/>
      <c r="K767" s="35"/>
    </row>
    <row r="768" spans="9:11" ht="14.25" customHeight="1" x14ac:dyDescent="0.2">
      <c r="I768" s="35"/>
      <c r="J768" s="35"/>
      <c r="K768" s="35"/>
    </row>
    <row r="769" spans="9:11" ht="14.25" customHeight="1" x14ac:dyDescent="0.2">
      <c r="I769" s="35"/>
      <c r="J769" s="35"/>
      <c r="K769" s="35"/>
    </row>
    <row r="770" spans="9:11" ht="14.25" customHeight="1" x14ac:dyDescent="0.2">
      <c r="I770" s="35"/>
      <c r="J770" s="35"/>
      <c r="K770" s="35"/>
    </row>
    <row r="771" spans="9:11" ht="14.25" customHeight="1" x14ac:dyDescent="0.2">
      <c r="I771" s="35"/>
      <c r="J771" s="35"/>
      <c r="K771" s="35"/>
    </row>
    <row r="772" spans="9:11" ht="14.25" customHeight="1" x14ac:dyDescent="0.2">
      <c r="I772" s="35"/>
      <c r="J772" s="35"/>
      <c r="K772" s="35"/>
    </row>
    <row r="773" spans="9:11" ht="14.25" customHeight="1" x14ac:dyDescent="0.2">
      <c r="I773" s="35"/>
      <c r="J773" s="35"/>
      <c r="K773" s="35"/>
    </row>
    <row r="774" spans="9:11" ht="14.25" customHeight="1" x14ac:dyDescent="0.2">
      <c r="I774" s="35"/>
      <c r="J774" s="35"/>
      <c r="K774" s="35"/>
    </row>
    <row r="775" spans="9:11" ht="14.25" customHeight="1" x14ac:dyDescent="0.2">
      <c r="I775" s="35"/>
      <c r="J775" s="35"/>
      <c r="K775" s="35"/>
    </row>
    <row r="776" spans="9:11" ht="14.25" customHeight="1" x14ac:dyDescent="0.2">
      <c r="I776" s="35"/>
      <c r="J776" s="35"/>
      <c r="K776" s="35"/>
    </row>
    <row r="777" spans="9:11" ht="14.25" customHeight="1" x14ac:dyDescent="0.2">
      <c r="I777" s="35"/>
      <c r="J777" s="35"/>
      <c r="K777" s="35"/>
    </row>
    <row r="778" spans="9:11" ht="14.25" customHeight="1" x14ac:dyDescent="0.2">
      <c r="I778" s="35"/>
      <c r="J778" s="35"/>
      <c r="K778" s="35"/>
    </row>
    <row r="779" spans="9:11" ht="14.25" customHeight="1" x14ac:dyDescent="0.2">
      <c r="I779" s="35"/>
      <c r="J779" s="35"/>
      <c r="K779" s="35"/>
    </row>
    <row r="780" spans="9:11" ht="14.25" customHeight="1" x14ac:dyDescent="0.2">
      <c r="I780" s="35"/>
      <c r="J780" s="35"/>
      <c r="K780" s="35"/>
    </row>
    <row r="781" spans="9:11" ht="14.25" customHeight="1" x14ac:dyDescent="0.2">
      <c r="I781" s="35"/>
      <c r="J781" s="35"/>
      <c r="K781" s="35"/>
    </row>
    <row r="782" spans="9:11" ht="14.25" customHeight="1" x14ac:dyDescent="0.2">
      <c r="I782" s="35"/>
      <c r="J782" s="35"/>
      <c r="K782" s="35"/>
    </row>
    <row r="783" spans="9:11" ht="14.25" customHeight="1" x14ac:dyDescent="0.2">
      <c r="I783" s="35"/>
      <c r="J783" s="35"/>
      <c r="K783" s="35"/>
    </row>
    <row r="784" spans="9:11" ht="14.25" customHeight="1" x14ac:dyDescent="0.2">
      <c r="I784" s="35"/>
      <c r="J784" s="35"/>
      <c r="K784" s="35"/>
    </row>
    <row r="785" spans="9:11" ht="14.25" customHeight="1" x14ac:dyDescent="0.2">
      <c r="I785" s="35"/>
      <c r="J785" s="35"/>
      <c r="K785" s="35"/>
    </row>
    <row r="786" spans="9:11" ht="14.25" customHeight="1" x14ac:dyDescent="0.2">
      <c r="I786" s="35"/>
      <c r="J786" s="35"/>
      <c r="K786" s="35"/>
    </row>
    <row r="787" spans="9:11" ht="14.25" customHeight="1" x14ac:dyDescent="0.2">
      <c r="I787" s="35"/>
      <c r="J787" s="35"/>
      <c r="K787" s="35"/>
    </row>
    <row r="788" spans="9:11" ht="14.25" customHeight="1" x14ac:dyDescent="0.2">
      <c r="I788" s="35"/>
      <c r="J788" s="35"/>
      <c r="K788" s="35"/>
    </row>
    <row r="789" spans="9:11" ht="14.25" customHeight="1" x14ac:dyDescent="0.2">
      <c r="I789" s="35"/>
      <c r="J789" s="35"/>
      <c r="K789" s="35"/>
    </row>
    <row r="790" spans="9:11" ht="14.25" customHeight="1" x14ac:dyDescent="0.2">
      <c r="I790" s="35"/>
      <c r="J790" s="35"/>
      <c r="K790" s="35"/>
    </row>
    <row r="791" spans="9:11" ht="14.25" customHeight="1" x14ac:dyDescent="0.2">
      <c r="I791" s="35"/>
      <c r="J791" s="35"/>
      <c r="K791" s="35"/>
    </row>
    <row r="792" spans="9:11" ht="14.25" customHeight="1" x14ac:dyDescent="0.2">
      <c r="I792" s="35"/>
      <c r="J792" s="35"/>
      <c r="K792" s="35"/>
    </row>
    <row r="793" spans="9:11" ht="14.25" customHeight="1" x14ac:dyDescent="0.2">
      <c r="I793" s="35"/>
      <c r="J793" s="35"/>
      <c r="K793" s="35"/>
    </row>
    <row r="794" spans="9:11" ht="14.25" customHeight="1" x14ac:dyDescent="0.2">
      <c r="I794" s="35"/>
      <c r="J794" s="35"/>
      <c r="K794" s="35"/>
    </row>
    <row r="795" spans="9:11" ht="14.25" customHeight="1" x14ac:dyDescent="0.2">
      <c r="I795" s="35"/>
      <c r="J795" s="35"/>
      <c r="K795" s="35"/>
    </row>
    <row r="796" spans="9:11" ht="14.25" customHeight="1" x14ac:dyDescent="0.2">
      <c r="I796" s="35"/>
      <c r="J796" s="35"/>
      <c r="K796" s="35"/>
    </row>
    <row r="797" spans="9:11" ht="14.25" customHeight="1" x14ac:dyDescent="0.2">
      <c r="I797" s="35"/>
      <c r="J797" s="35"/>
      <c r="K797" s="35"/>
    </row>
    <row r="798" spans="9:11" ht="14.25" customHeight="1" x14ac:dyDescent="0.2">
      <c r="I798" s="35"/>
      <c r="J798" s="35"/>
      <c r="K798" s="35"/>
    </row>
    <row r="799" spans="9:11" ht="14.25" customHeight="1" x14ac:dyDescent="0.2">
      <c r="I799" s="35"/>
      <c r="J799" s="35"/>
      <c r="K799" s="35"/>
    </row>
    <row r="800" spans="9:11" ht="14.25" customHeight="1" x14ac:dyDescent="0.2">
      <c r="I800" s="35"/>
      <c r="J800" s="35"/>
      <c r="K800" s="35"/>
    </row>
    <row r="801" spans="9:11" ht="14.25" customHeight="1" x14ac:dyDescent="0.2">
      <c r="I801" s="35"/>
      <c r="J801" s="35"/>
      <c r="K801" s="35"/>
    </row>
    <row r="802" spans="9:11" ht="14.25" customHeight="1" x14ac:dyDescent="0.2">
      <c r="I802" s="35"/>
      <c r="J802" s="35"/>
      <c r="K802" s="35"/>
    </row>
    <row r="803" spans="9:11" ht="14.25" customHeight="1" x14ac:dyDescent="0.2">
      <c r="I803" s="35"/>
      <c r="J803" s="35"/>
      <c r="K803" s="35"/>
    </row>
    <row r="804" spans="9:11" ht="14.25" customHeight="1" x14ac:dyDescent="0.2">
      <c r="I804" s="35"/>
      <c r="J804" s="35"/>
      <c r="K804" s="35"/>
    </row>
    <row r="805" spans="9:11" ht="14.25" customHeight="1" x14ac:dyDescent="0.2">
      <c r="I805" s="35"/>
      <c r="J805" s="35"/>
      <c r="K805" s="35"/>
    </row>
    <row r="806" spans="9:11" ht="14.25" customHeight="1" x14ac:dyDescent="0.2">
      <c r="I806" s="35"/>
      <c r="J806" s="35"/>
      <c r="K806" s="35"/>
    </row>
    <row r="807" spans="9:11" ht="14.25" customHeight="1" x14ac:dyDescent="0.2">
      <c r="I807" s="35"/>
      <c r="J807" s="35"/>
      <c r="K807" s="35"/>
    </row>
    <row r="808" spans="9:11" ht="14.25" customHeight="1" x14ac:dyDescent="0.2">
      <c r="I808" s="35"/>
      <c r="J808" s="35"/>
      <c r="K808" s="35"/>
    </row>
    <row r="809" spans="9:11" ht="14.25" customHeight="1" x14ac:dyDescent="0.2">
      <c r="I809" s="35"/>
      <c r="J809" s="35"/>
      <c r="K809" s="35"/>
    </row>
    <row r="810" spans="9:11" ht="14.25" customHeight="1" x14ac:dyDescent="0.2">
      <c r="I810" s="35"/>
      <c r="J810" s="35"/>
      <c r="K810" s="35"/>
    </row>
    <row r="811" spans="9:11" ht="14.25" customHeight="1" x14ac:dyDescent="0.2">
      <c r="I811" s="35"/>
      <c r="J811" s="35"/>
      <c r="K811" s="35"/>
    </row>
    <row r="812" spans="9:11" ht="14.25" customHeight="1" x14ac:dyDescent="0.2">
      <c r="I812" s="35"/>
      <c r="J812" s="35"/>
      <c r="K812" s="35"/>
    </row>
    <row r="813" spans="9:11" ht="14.25" customHeight="1" x14ac:dyDescent="0.2">
      <c r="I813" s="35"/>
      <c r="J813" s="35"/>
      <c r="K813" s="35"/>
    </row>
    <row r="814" spans="9:11" ht="14.25" customHeight="1" x14ac:dyDescent="0.2">
      <c r="I814" s="35"/>
      <c r="J814" s="35"/>
      <c r="K814" s="35"/>
    </row>
    <row r="815" spans="9:11" ht="14.25" customHeight="1" x14ac:dyDescent="0.2">
      <c r="I815" s="35"/>
      <c r="J815" s="35"/>
      <c r="K815" s="35"/>
    </row>
    <row r="816" spans="9:11" ht="14.25" customHeight="1" x14ac:dyDescent="0.2">
      <c r="I816" s="35"/>
      <c r="J816" s="35"/>
      <c r="K816" s="35"/>
    </row>
    <row r="817" spans="9:11" ht="14.25" customHeight="1" x14ac:dyDescent="0.2">
      <c r="I817" s="35"/>
      <c r="J817" s="35"/>
      <c r="K817" s="35"/>
    </row>
    <row r="818" spans="9:11" ht="14.25" customHeight="1" x14ac:dyDescent="0.2">
      <c r="I818" s="35"/>
      <c r="J818" s="35"/>
      <c r="K818" s="35"/>
    </row>
    <row r="819" spans="9:11" ht="14.25" customHeight="1" x14ac:dyDescent="0.2">
      <c r="I819" s="35"/>
      <c r="J819" s="35"/>
      <c r="K819" s="35"/>
    </row>
    <row r="820" spans="9:11" ht="14.25" customHeight="1" x14ac:dyDescent="0.2">
      <c r="I820" s="35"/>
      <c r="J820" s="35"/>
      <c r="K820" s="35"/>
    </row>
    <row r="821" spans="9:11" ht="14.25" customHeight="1" x14ac:dyDescent="0.2">
      <c r="I821" s="35"/>
      <c r="J821" s="35"/>
      <c r="K821" s="35"/>
    </row>
    <row r="822" spans="9:11" ht="14.25" customHeight="1" x14ac:dyDescent="0.2">
      <c r="I822" s="35"/>
      <c r="J822" s="35"/>
      <c r="K822" s="35"/>
    </row>
    <row r="823" spans="9:11" ht="14.25" customHeight="1" x14ac:dyDescent="0.2">
      <c r="I823" s="35"/>
      <c r="J823" s="35"/>
      <c r="K823" s="35"/>
    </row>
    <row r="824" spans="9:11" ht="14.25" customHeight="1" x14ac:dyDescent="0.2">
      <c r="I824" s="35"/>
      <c r="J824" s="35"/>
      <c r="K824" s="35"/>
    </row>
    <row r="825" spans="9:11" ht="14.25" customHeight="1" x14ac:dyDescent="0.2">
      <c r="I825" s="35"/>
      <c r="J825" s="35"/>
      <c r="K825" s="35"/>
    </row>
    <row r="826" spans="9:11" ht="14.25" customHeight="1" x14ac:dyDescent="0.2">
      <c r="I826" s="35"/>
      <c r="J826" s="35"/>
      <c r="K826" s="35"/>
    </row>
    <row r="827" spans="9:11" ht="14.25" customHeight="1" x14ac:dyDescent="0.2">
      <c r="I827" s="35"/>
      <c r="J827" s="35"/>
      <c r="K827" s="35"/>
    </row>
    <row r="828" spans="9:11" ht="14.25" customHeight="1" x14ac:dyDescent="0.2">
      <c r="I828" s="35"/>
      <c r="J828" s="35"/>
      <c r="K828" s="35"/>
    </row>
    <row r="829" spans="9:11" ht="14.25" customHeight="1" x14ac:dyDescent="0.2">
      <c r="I829" s="35"/>
      <c r="J829" s="35"/>
      <c r="K829" s="35"/>
    </row>
    <row r="830" spans="9:11" ht="14.25" customHeight="1" x14ac:dyDescent="0.2">
      <c r="I830" s="35"/>
      <c r="J830" s="35"/>
      <c r="K830" s="35"/>
    </row>
    <row r="831" spans="9:11" ht="14.25" customHeight="1" x14ac:dyDescent="0.2">
      <c r="I831" s="35"/>
      <c r="J831" s="35"/>
      <c r="K831" s="35"/>
    </row>
    <row r="832" spans="9:11" ht="14.25" customHeight="1" x14ac:dyDescent="0.2">
      <c r="I832" s="35"/>
      <c r="J832" s="35"/>
      <c r="K832" s="35"/>
    </row>
    <row r="833" spans="9:11" ht="14.25" customHeight="1" x14ac:dyDescent="0.2">
      <c r="I833" s="35"/>
      <c r="J833" s="35"/>
      <c r="K833" s="35"/>
    </row>
    <row r="834" spans="9:11" ht="14.25" customHeight="1" x14ac:dyDescent="0.2">
      <c r="I834" s="35"/>
      <c r="J834" s="35"/>
      <c r="K834" s="35"/>
    </row>
    <row r="835" spans="9:11" ht="14.25" customHeight="1" x14ac:dyDescent="0.2">
      <c r="I835" s="35"/>
      <c r="J835" s="35"/>
      <c r="K835" s="35"/>
    </row>
    <row r="836" spans="9:11" ht="14.25" customHeight="1" x14ac:dyDescent="0.2">
      <c r="I836" s="35"/>
      <c r="J836" s="35"/>
      <c r="K836" s="35"/>
    </row>
    <row r="837" spans="9:11" ht="14.25" customHeight="1" x14ac:dyDescent="0.2">
      <c r="I837" s="35"/>
      <c r="J837" s="35"/>
      <c r="K837" s="35"/>
    </row>
    <row r="838" spans="9:11" ht="14.25" customHeight="1" x14ac:dyDescent="0.2">
      <c r="I838" s="35"/>
      <c r="J838" s="35"/>
      <c r="K838" s="35"/>
    </row>
    <row r="839" spans="9:11" ht="14.25" customHeight="1" x14ac:dyDescent="0.2">
      <c r="I839" s="35"/>
      <c r="J839" s="35"/>
      <c r="K839" s="35"/>
    </row>
    <row r="840" spans="9:11" ht="14.25" customHeight="1" x14ac:dyDescent="0.2">
      <c r="I840" s="35"/>
      <c r="J840" s="35"/>
      <c r="K840" s="35"/>
    </row>
    <row r="841" spans="9:11" ht="14.25" customHeight="1" x14ac:dyDescent="0.2">
      <c r="I841" s="35"/>
      <c r="J841" s="35"/>
      <c r="K841" s="35"/>
    </row>
    <row r="842" spans="9:11" ht="14.25" customHeight="1" x14ac:dyDescent="0.2">
      <c r="I842" s="35"/>
      <c r="J842" s="35"/>
      <c r="K842" s="35"/>
    </row>
    <row r="843" spans="9:11" ht="14.25" customHeight="1" x14ac:dyDescent="0.2">
      <c r="I843" s="35"/>
      <c r="J843" s="35"/>
      <c r="K843" s="35"/>
    </row>
    <row r="844" spans="9:11" ht="14.25" customHeight="1" x14ac:dyDescent="0.2">
      <c r="I844" s="35"/>
      <c r="J844" s="35"/>
      <c r="K844" s="35"/>
    </row>
    <row r="845" spans="9:11" ht="14.25" customHeight="1" x14ac:dyDescent="0.2">
      <c r="I845" s="35"/>
      <c r="J845" s="35"/>
      <c r="K845" s="35"/>
    </row>
    <row r="846" spans="9:11" ht="14.25" customHeight="1" x14ac:dyDescent="0.2">
      <c r="I846" s="35"/>
      <c r="J846" s="35"/>
      <c r="K846" s="35"/>
    </row>
    <row r="847" spans="9:11" ht="14.25" customHeight="1" x14ac:dyDescent="0.2">
      <c r="I847" s="35"/>
      <c r="J847" s="35"/>
      <c r="K847" s="35"/>
    </row>
    <row r="848" spans="9:11" ht="14.25" customHeight="1" x14ac:dyDescent="0.2">
      <c r="I848" s="35"/>
      <c r="J848" s="35"/>
      <c r="K848" s="35"/>
    </row>
    <row r="849" spans="9:11" ht="14.25" customHeight="1" x14ac:dyDescent="0.2">
      <c r="I849" s="35"/>
      <c r="J849" s="35"/>
      <c r="K849" s="35"/>
    </row>
    <row r="850" spans="9:11" ht="14.25" customHeight="1" x14ac:dyDescent="0.2">
      <c r="I850" s="35"/>
      <c r="J850" s="35"/>
      <c r="K850" s="35"/>
    </row>
    <row r="851" spans="9:11" ht="14.25" customHeight="1" x14ac:dyDescent="0.2">
      <c r="I851" s="35"/>
      <c r="J851" s="35"/>
      <c r="K851" s="35"/>
    </row>
    <row r="852" spans="9:11" ht="14.25" customHeight="1" x14ac:dyDescent="0.2">
      <c r="I852" s="35"/>
      <c r="J852" s="35"/>
      <c r="K852" s="35"/>
    </row>
    <row r="853" spans="9:11" ht="14.25" customHeight="1" x14ac:dyDescent="0.2">
      <c r="I853" s="35"/>
      <c r="J853" s="35"/>
      <c r="K853" s="35"/>
    </row>
    <row r="854" spans="9:11" ht="14.25" customHeight="1" x14ac:dyDescent="0.2">
      <c r="I854" s="35"/>
      <c r="J854" s="35"/>
      <c r="K854" s="35"/>
    </row>
    <row r="855" spans="9:11" ht="14.25" customHeight="1" x14ac:dyDescent="0.2">
      <c r="I855" s="35"/>
      <c r="J855" s="35"/>
      <c r="K855" s="35"/>
    </row>
    <row r="856" spans="9:11" ht="14.25" customHeight="1" x14ac:dyDescent="0.2">
      <c r="I856" s="35"/>
      <c r="J856" s="35"/>
      <c r="K856" s="35"/>
    </row>
    <row r="857" spans="9:11" ht="14.25" customHeight="1" x14ac:dyDescent="0.2">
      <c r="I857" s="35"/>
      <c r="J857" s="35"/>
      <c r="K857" s="35"/>
    </row>
    <row r="858" spans="9:11" ht="14.25" customHeight="1" x14ac:dyDescent="0.2">
      <c r="I858" s="35"/>
      <c r="J858" s="35"/>
      <c r="K858" s="35"/>
    </row>
    <row r="859" spans="9:11" ht="14.25" customHeight="1" x14ac:dyDescent="0.2">
      <c r="I859" s="35"/>
      <c r="J859" s="35"/>
      <c r="K859" s="35"/>
    </row>
    <row r="860" spans="9:11" ht="14.25" customHeight="1" x14ac:dyDescent="0.2">
      <c r="I860" s="35"/>
      <c r="J860" s="35"/>
      <c r="K860" s="35"/>
    </row>
    <row r="861" spans="9:11" ht="14.25" customHeight="1" x14ac:dyDescent="0.2">
      <c r="I861" s="35"/>
      <c r="J861" s="35"/>
      <c r="K861" s="35"/>
    </row>
    <row r="862" spans="9:11" ht="14.25" customHeight="1" x14ac:dyDescent="0.2">
      <c r="I862" s="35"/>
      <c r="J862" s="35"/>
      <c r="K862" s="35"/>
    </row>
    <row r="863" spans="9:11" ht="14.25" customHeight="1" x14ac:dyDescent="0.2">
      <c r="I863" s="35"/>
      <c r="J863" s="35"/>
      <c r="K863" s="35"/>
    </row>
    <row r="864" spans="9:11" ht="14.25" customHeight="1" x14ac:dyDescent="0.2">
      <c r="I864" s="35"/>
      <c r="J864" s="35"/>
      <c r="K864" s="35"/>
    </row>
    <row r="865" spans="9:11" ht="14.25" customHeight="1" x14ac:dyDescent="0.2">
      <c r="I865" s="35"/>
      <c r="J865" s="35"/>
      <c r="K865" s="35"/>
    </row>
    <row r="866" spans="9:11" ht="14.25" customHeight="1" x14ac:dyDescent="0.2">
      <c r="I866" s="35"/>
      <c r="J866" s="35"/>
      <c r="K866" s="35"/>
    </row>
    <row r="867" spans="9:11" ht="14.25" customHeight="1" x14ac:dyDescent="0.2">
      <c r="I867" s="35"/>
      <c r="J867" s="35"/>
      <c r="K867" s="35"/>
    </row>
    <row r="868" spans="9:11" ht="14.25" customHeight="1" x14ac:dyDescent="0.2">
      <c r="I868" s="35"/>
      <c r="J868" s="35"/>
      <c r="K868" s="35"/>
    </row>
    <row r="869" spans="9:11" ht="14.25" customHeight="1" x14ac:dyDescent="0.2">
      <c r="I869" s="35"/>
      <c r="J869" s="35"/>
      <c r="K869" s="35"/>
    </row>
    <row r="870" spans="9:11" ht="14.25" customHeight="1" x14ac:dyDescent="0.2">
      <c r="I870" s="35"/>
      <c r="J870" s="35"/>
      <c r="K870" s="35"/>
    </row>
    <row r="871" spans="9:11" ht="14.25" customHeight="1" x14ac:dyDescent="0.2">
      <c r="I871" s="35"/>
      <c r="J871" s="35"/>
      <c r="K871" s="35"/>
    </row>
    <row r="872" spans="9:11" ht="14.25" customHeight="1" x14ac:dyDescent="0.2">
      <c r="I872" s="35"/>
      <c r="J872" s="35"/>
      <c r="K872" s="35"/>
    </row>
    <row r="873" spans="9:11" ht="14.25" customHeight="1" x14ac:dyDescent="0.2">
      <c r="I873" s="35"/>
      <c r="J873" s="35"/>
      <c r="K873" s="35"/>
    </row>
    <row r="874" spans="9:11" ht="14.25" customHeight="1" x14ac:dyDescent="0.2">
      <c r="I874" s="35"/>
      <c r="J874" s="35"/>
      <c r="K874" s="35"/>
    </row>
    <row r="875" spans="9:11" ht="14.25" customHeight="1" x14ac:dyDescent="0.2">
      <c r="I875" s="35"/>
      <c r="J875" s="35"/>
      <c r="K875" s="35"/>
    </row>
    <row r="876" spans="9:11" ht="14.25" customHeight="1" x14ac:dyDescent="0.2">
      <c r="I876" s="35"/>
      <c r="J876" s="35"/>
      <c r="K876" s="35"/>
    </row>
    <row r="877" spans="9:11" ht="14.25" customHeight="1" x14ac:dyDescent="0.2">
      <c r="I877" s="35"/>
      <c r="J877" s="35"/>
      <c r="K877" s="35"/>
    </row>
    <row r="878" spans="9:11" ht="14.25" customHeight="1" x14ac:dyDescent="0.2">
      <c r="I878" s="35"/>
      <c r="J878" s="35"/>
      <c r="K878" s="35"/>
    </row>
    <row r="879" spans="9:11" ht="14.25" customHeight="1" x14ac:dyDescent="0.2">
      <c r="I879" s="35"/>
      <c r="J879" s="35"/>
      <c r="K879" s="35"/>
    </row>
    <row r="880" spans="9:11" ht="14.25" customHeight="1" x14ac:dyDescent="0.2">
      <c r="I880" s="35"/>
      <c r="J880" s="35"/>
      <c r="K880" s="35"/>
    </row>
    <row r="881" spans="9:11" ht="14.25" customHeight="1" x14ac:dyDescent="0.2">
      <c r="I881" s="35"/>
      <c r="J881" s="35"/>
      <c r="K881" s="35"/>
    </row>
    <row r="882" spans="9:11" ht="14.25" customHeight="1" x14ac:dyDescent="0.2">
      <c r="I882" s="35"/>
      <c r="J882" s="35"/>
      <c r="K882" s="35"/>
    </row>
    <row r="883" spans="9:11" ht="14.25" customHeight="1" x14ac:dyDescent="0.2">
      <c r="I883" s="35"/>
      <c r="J883" s="35"/>
      <c r="K883" s="35"/>
    </row>
    <row r="884" spans="9:11" ht="14.25" customHeight="1" x14ac:dyDescent="0.2">
      <c r="I884" s="35"/>
      <c r="J884" s="35"/>
      <c r="K884" s="35"/>
    </row>
    <row r="885" spans="9:11" ht="14.25" customHeight="1" x14ac:dyDescent="0.2">
      <c r="I885" s="35"/>
      <c r="J885" s="35"/>
      <c r="K885" s="35"/>
    </row>
    <row r="886" spans="9:11" ht="14.25" customHeight="1" x14ac:dyDescent="0.2">
      <c r="I886" s="35"/>
      <c r="J886" s="35"/>
      <c r="K886" s="35"/>
    </row>
    <row r="887" spans="9:11" ht="14.25" customHeight="1" x14ac:dyDescent="0.2">
      <c r="I887" s="35"/>
      <c r="J887" s="35"/>
      <c r="K887" s="35"/>
    </row>
    <row r="888" spans="9:11" ht="14.25" customHeight="1" x14ac:dyDescent="0.2">
      <c r="I888" s="35"/>
      <c r="J888" s="35"/>
      <c r="K888" s="35"/>
    </row>
    <row r="889" spans="9:11" ht="14.25" customHeight="1" x14ac:dyDescent="0.2">
      <c r="I889" s="35"/>
      <c r="J889" s="35"/>
      <c r="K889" s="35"/>
    </row>
    <row r="890" spans="9:11" ht="14.25" customHeight="1" x14ac:dyDescent="0.2">
      <c r="I890" s="35"/>
      <c r="J890" s="35"/>
      <c r="K890" s="35"/>
    </row>
    <row r="891" spans="9:11" ht="14.25" customHeight="1" x14ac:dyDescent="0.2">
      <c r="I891" s="35"/>
      <c r="J891" s="35"/>
      <c r="K891" s="35"/>
    </row>
    <row r="892" spans="9:11" ht="14.25" customHeight="1" x14ac:dyDescent="0.2">
      <c r="I892" s="35"/>
      <c r="J892" s="35"/>
      <c r="K892" s="35"/>
    </row>
    <row r="893" spans="9:11" ht="14.25" customHeight="1" x14ac:dyDescent="0.2">
      <c r="I893" s="35"/>
      <c r="J893" s="35"/>
      <c r="K893" s="35"/>
    </row>
    <row r="894" spans="9:11" ht="14.25" customHeight="1" x14ac:dyDescent="0.2">
      <c r="I894" s="35"/>
      <c r="J894" s="35"/>
      <c r="K894" s="35"/>
    </row>
    <row r="895" spans="9:11" ht="14.25" customHeight="1" x14ac:dyDescent="0.2">
      <c r="I895" s="35"/>
      <c r="J895" s="35"/>
      <c r="K895" s="35"/>
    </row>
    <row r="896" spans="9:11" ht="14.25" customHeight="1" x14ac:dyDescent="0.2">
      <c r="I896" s="35"/>
      <c r="J896" s="35"/>
      <c r="K896" s="35"/>
    </row>
    <row r="897" spans="9:11" ht="14.25" customHeight="1" x14ac:dyDescent="0.2">
      <c r="I897" s="35"/>
      <c r="J897" s="35"/>
      <c r="K897" s="35"/>
    </row>
    <row r="898" spans="9:11" ht="14.25" customHeight="1" x14ac:dyDescent="0.2">
      <c r="I898" s="35"/>
      <c r="J898" s="35"/>
      <c r="K898" s="35"/>
    </row>
    <row r="899" spans="9:11" ht="14.25" customHeight="1" x14ac:dyDescent="0.2">
      <c r="I899" s="35"/>
      <c r="J899" s="35"/>
      <c r="K899" s="35"/>
    </row>
    <row r="900" spans="9:11" ht="14.25" customHeight="1" x14ac:dyDescent="0.2">
      <c r="I900" s="35"/>
      <c r="J900" s="35"/>
      <c r="K900" s="35"/>
    </row>
    <row r="901" spans="9:11" ht="14.25" customHeight="1" x14ac:dyDescent="0.2">
      <c r="I901" s="35"/>
      <c r="J901" s="35"/>
      <c r="K901" s="35"/>
    </row>
    <row r="902" spans="9:11" ht="14.25" customHeight="1" x14ac:dyDescent="0.2">
      <c r="I902" s="35"/>
      <c r="J902" s="35"/>
      <c r="K902" s="35"/>
    </row>
    <row r="903" spans="9:11" ht="14.25" customHeight="1" x14ac:dyDescent="0.2">
      <c r="I903" s="35"/>
      <c r="J903" s="35"/>
      <c r="K903" s="35"/>
    </row>
    <row r="904" spans="9:11" ht="14.25" customHeight="1" x14ac:dyDescent="0.2">
      <c r="I904" s="35"/>
      <c r="J904" s="35"/>
      <c r="K904" s="35"/>
    </row>
    <row r="905" spans="9:11" ht="14.25" customHeight="1" x14ac:dyDescent="0.2">
      <c r="I905" s="35"/>
      <c r="J905" s="35"/>
      <c r="K905" s="35"/>
    </row>
    <row r="906" spans="9:11" ht="14.25" customHeight="1" x14ac:dyDescent="0.2">
      <c r="I906" s="35"/>
      <c r="J906" s="35"/>
      <c r="K906" s="35"/>
    </row>
    <row r="907" spans="9:11" ht="14.25" customHeight="1" x14ac:dyDescent="0.2">
      <c r="I907" s="35"/>
      <c r="J907" s="35"/>
      <c r="K907" s="35"/>
    </row>
    <row r="908" spans="9:11" ht="14.25" customHeight="1" x14ac:dyDescent="0.2">
      <c r="I908" s="35"/>
      <c r="J908" s="35"/>
      <c r="K908" s="35"/>
    </row>
    <row r="909" spans="9:11" ht="14.25" customHeight="1" x14ac:dyDescent="0.2">
      <c r="I909" s="35"/>
      <c r="J909" s="35"/>
      <c r="K909" s="35"/>
    </row>
    <row r="910" spans="9:11" ht="14.25" customHeight="1" x14ac:dyDescent="0.2">
      <c r="I910" s="35"/>
      <c r="J910" s="35"/>
      <c r="K910" s="35"/>
    </row>
    <row r="911" spans="9:11" ht="14.25" customHeight="1" x14ac:dyDescent="0.2">
      <c r="I911" s="35"/>
      <c r="J911" s="35"/>
      <c r="K911" s="35"/>
    </row>
    <row r="912" spans="9:11" ht="14.25" customHeight="1" x14ac:dyDescent="0.2">
      <c r="I912" s="35"/>
      <c r="J912" s="35"/>
      <c r="K912" s="35"/>
    </row>
    <row r="913" spans="9:11" ht="14.25" customHeight="1" x14ac:dyDescent="0.2">
      <c r="I913" s="35"/>
      <c r="J913" s="35"/>
      <c r="K913" s="35"/>
    </row>
    <row r="914" spans="9:11" ht="14.25" customHeight="1" x14ac:dyDescent="0.2">
      <c r="I914" s="35"/>
      <c r="J914" s="35"/>
      <c r="K914" s="35"/>
    </row>
    <row r="915" spans="9:11" ht="14.25" customHeight="1" x14ac:dyDescent="0.2">
      <c r="I915" s="35"/>
      <c r="J915" s="35"/>
      <c r="K915" s="35"/>
    </row>
    <row r="916" spans="9:11" ht="14.25" customHeight="1" x14ac:dyDescent="0.2">
      <c r="I916" s="35"/>
      <c r="J916" s="35"/>
      <c r="K916" s="35"/>
    </row>
    <row r="917" spans="9:11" ht="14.25" customHeight="1" x14ac:dyDescent="0.2">
      <c r="I917" s="35"/>
      <c r="J917" s="35"/>
      <c r="K917" s="35"/>
    </row>
    <row r="918" spans="9:11" ht="14.25" customHeight="1" x14ac:dyDescent="0.2">
      <c r="I918" s="35"/>
      <c r="J918" s="35"/>
      <c r="K918" s="35"/>
    </row>
    <row r="919" spans="9:11" ht="14.25" customHeight="1" x14ac:dyDescent="0.2">
      <c r="I919" s="35"/>
      <c r="J919" s="35"/>
      <c r="K919" s="35"/>
    </row>
    <row r="920" spans="9:11" ht="14.25" customHeight="1" x14ac:dyDescent="0.2">
      <c r="I920" s="35"/>
      <c r="J920" s="35"/>
      <c r="K920" s="35"/>
    </row>
    <row r="921" spans="9:11" ht="14.25" customHeight="1" x14ac:dyDescent="0.2">
      <c r="I921" s="35"/>
      <c r="J921" s="35"/>
      <c r="K921" s="35"/>
    </row>
    <row r="922" spans="9:11" ht="14.25" customHeight="1" x14ac:dyDescent="0.2">
      <c r="I922" s="35"/>
      <c r="J922" s="35"/>
      <c r="K922" s="35"/>
    </row>
    <row r="923" spans="9:11" ht="14.25" customHeight="1" x14ac:dyDescent="0.2">
      <c r="I923" s="35"/>
      <c r="J923" s="35"/>
      <c r="K923" s="35"/>
    </row>
    <row r="924" spans="9:11" ht="14.25" customHeight="1" x14ac:dyDescent="0.2">
      <c r="I924" s="35"/>
      <c r="J924" s="35"/>
      <c r="K924" s="35"/>
    </row>
    <row r="925" spans="9:11" ht="14.25" customHeight="1" x14ac:dyDescent="0.2">
      <c r="I925" s="35"/>
      <c r="J925" s="35"/>
      <c r="K925" s="35"/>
    </row>
    <row r="926" spans="9:11" ht="14.25" customHeight="1" x14ac:dyDescent="0.2">
      <c r="I926" s="35"/>
      <c r="J926" s="35"/>
      <c r="K926" s="35"/>
    </row>
    <row r="927" spans="9:11" ht="14.25" customHeight="1" x14ac:dyDescent="0.2">
      <c r="I927" s="35"/>
      <c r="J927" s="35"/>
      <c r="K927" s="35"/>
    </row>
    <row r="928" spans="9:11" ht="14.25" customHeight="1" x14ac:dyDescent="0.2">
      <c r="I928" s="35"/>
      <c r="J928" s="35"/>
      <c r="K928" s="35"/>
    </row>
    <row r="929" spans="9:11" ht="14.25" customHeight="1" x14ac:dyDescent="0.2">
      <c r="I929" s="35"/>
      <c r="J929" s="35"/>
      <c r="K929" s="35"/>
    </row>
    <row r="930" spans="9:11" ht="14.25" customHeight="1" x14ac:dyDescent="0.2">
      <c r="I930" s="35"/>
      <c r="J930" s="35"/>
      <c r="K930" s="35"/>
    </row>
    <row r="931" spans="9:11" ht="14.25" customHeight="1" x14ac:dyDescent="0.2">
      <c r="I931" s="35"/>
      <c r="J931" s="35"/>
      <c r="K931" s="35"/>
    </row>
    <row r="932" spans="9:11" ht="14.25" customHeight="1" x14ac:dyDescent="0.2">
      <c r="I932" s="35"/>
      <c r="J932" s="35"/>
      <c r="K932" s="35"/>
    </row>
    <row r="933" spans="9:11" ht="14.25" customHeight="1" x14ac:dyDescent="0.2">
      <c r="I933" s="35"/>
      <c r="J933" s="35"/>
      <c r="K933" s="35"/>
    </row>
    <row r="934" spans="9:11" ht="14.25" customHeight="1" x14ac:dyDescent="0.2">
      <c r="I934" s="35"/>
      <c r="J934" s="35"/>
      <c r="K934" s="35"/>
    </row>
    <row r="935" spans="9:11" ht="14.25" customHeight="1" x14ac:dyDescent="0.2">
      <c r="I935" s="35"/>
      <c r="J935" s="35"/>
      <c r="K935" s="35"/>
    </row>
    <row r="936" spans="9:11" ht="14.25" customHeight="1" x14ac:dyDescent="0.2">
      <c r="I936" s="35"/>
      <c r="J936" s="35"/>
      <c r="K936" s="35"/>
    </row>
    <row r="937" spans="9:11" ht="14.25" customHeight="1" x14ac:dyDescent="0.2">
      <c r="I937" s="35"/>
      <c r="J937" s="35"/>
      <c r="K937" s="35"/>
    </row>
    <row r="938" spans="9:11" ht="14.25" customHeight="1" x14ac:dyDescent="0.2">
      <c r="I938" s="35"/>
      <c r="J938" s="35"/>
      <c r="K938" s="35"/>
    </row>
    <row r="939" spans="9:11" ht="14.25" customHeight="1" x14ac:dyDescent="0.2">
      <c r="I939" s="35"/>
      <c r="J939" s="35"/>
      <c r="K939" s="35"/>
    </row>
    <row r="940" spans="9:11" ht="14.25" customHeight="1" x14ac:dyDescent="0.2">
      <c r="I940" s="35"/>
      <c r="J940" s="35"/>
      <c r="K940" s="35"/>
    </row>
    <row r="941" spans="9:11" ht="14.25" customHeight="1" x14ac:dyDescent="0.2">
      <c r="I941" s="35"/>
      <c r="J941" s="35"/>
      <c r="K941" s="35"/>
    </row>
    <row r="942" spans="9:11" ht="14.25" customHeight="1" x14ac:dyDescent="0.2">
      <c r="I942" s="35"/>
      <c r="J942" s="35"/>
      <c r="K942" s="35"/>
    </row>
    <row r="943" spans="9:11" ht="14.25" customHeight="1" x14ac:dyDescent="0.2">
      <c r="I943" s="35"/>
      <c r="J943" s="35"/>
      <c r="K943" s="35"/>
    </row>
    <row r="944" spans="9:11" ht="14.25" customHeight="1" x14ac:dyDescent="0.2">
      <c r="I944" s="35"/>
      <c r="J944" s="35"/>
      <c r="K944" s="35"/>
    </row>
    <row r="945" spans="9:11" ht="14.25" customHeight="1" x14ac:dyDescent="0.2">
      <c r="I945" s="35"/>
      <c r="J945" s="35"/>
      <c r="K945" s="35"/>
    </row>
    <row r="946" spans="9:11" ht="14.25" customHeight="1" x14ac:dyDescent="0.2">
      <c r="I946" s="35"/>
      <c r="J946" s="35"/>
      <c r="K946" s="35"/>
    </row>
    <row r="947" spans="9:11" ht="14.25" customHeight="1" x14ac:dyDescent="0.2">
      <c r="I947" s="35"/>
      <c r="J947" s="35"/>
      <c r="K947" s="35"/>
    </row>
    <row r="948" spans="9:11" ht="14.25" customHeight="1" x14ac:dyDescent="0.2">
      <c r="I948" s="35"/>
      <c r="J948" s="35"/>
      <c r="K948" s="35"/>
    </row>
    <row r="949" spans="9:11" ht="14.25" customHeight="1" x14ac:dyDescent="0.2">
      <c r="I949" s="35"/>
      <c r="J949" s="35"/>
      <c r="K949" s="35"/>
    </row>
    <row r="950" spans="9:11" ht="14.25" customHeight="1" x14ac:dyDescent="0.2">
      <c r="I950" s="35"/>
      <c r="J950" s="35"/>
      <c r="K950" s="35"/>
    </row>
    <row r="951" spans="9:11" ht="14.25" customHeight="1" x14ac:dyDescent="0.2">
      <c r="I951" s="35"/>
      <c r="J951" s="35"/>
      <c r="K951" s="35"/>
    </row>
    <row r="952" spans="9:11" ht="14.25" customHeight="1" x14ac:dyDescent="0.2">
      <c r="I952" s="35"/>
      <c r="J952" s="35"/>
      <c r="K952" s="35"/>
    </row>
    <row r="953" spans="9:11" ht="14.25" customHeight="1" x14ac:dyDescent="0.2">
      <c r="I953" s="35"/>
      <c r="J953" s="35"/>
      <c r="K953" s="35"/>
    </row>
    <row r="954" spans="9:11" ht="14.25" customHeight="1" x14ac:dyDescent="0.2">
      <c r="I954" s="35"/>
      <c r="J954" s="35"/>
      <c r="K954" s="35"/>
    </row>
    <row r="955" spans="9:11" ht="14.25" customHeight="1" x14ac:dyDescent="0.2">
      <c r="I955" s="35"/>
      <c r="J955" s="35"/>
      <c r="K955" s="35"/>
    </row>
    <row r="956" spans="9:11" ht="14.25" customHeight="1" x14ac:dyDescent="0.2">
      <c r="I956" s="35"/>
      <c r="J956" s="35"/>
      <c r="K956" s="35"/>
    </row>
    <row r="957" spans="9:11" ht="14.25" customHeight="1" x14ac:dyDescent="0.2">
      <c r="I957" s="35"/>
      <c r="J957" s="35"/>
      <c r="K957" s="35"/>
    </row>
    <row r="958" spans="9:11" ht="14.25" customHeight="1" x14ac:dyDescent="0.2">
      <c r="I958" s="35"/>
      <c r="J958" s="35"/>
      <c r="K958" s="35"/>
    </row>
    <row r="959" spans="9:11" ht="14.25" customHeight="1" x14ac:dyDescent="0.2">
      <c r="I959" s="35"/>
      <c r="J959" s="35"/>
      <c r="K959" s="35"/>
    </row>
    <row r="960" spans="9:11" ht="14.25" customHeight="1" x14ac:dyDescent="0.2">
      <c r="I960" s="35"/>
      <c r="J960" s="35"/>
      <c r="K960" s="35"/>
    </row>
    <row r="961" spans="9:11" ht="14.25" customHeight="1" x14ac:dyDescent="0.2">
      <c r="I961" s="35"/>
      <c r="J961" s="35"/>
      <c r="K961" s="35"/>
    </row>
    <row r="962" spans="9:11" ht="14.25" customHeight="1" x14ac:dyDescent="0.2">
      <c r="I962" s="35"/>
      <c r="J962" s="35"/>
      <c r="K962" s="35"/>
    </row>
    <row r="963" spans="9:11" ht="14.25" customHeight="1" x14ac:dyDescent="0.2">
      <c r="I963" s="35"/>
      <c r="J963" s="35"/>
      <c r="K963" s="35"/>
    </row>
    <row r="964" spans="9:11" ht="14.25" customHeight="1" x14ac:dyDescent="0.2">
      <c r="I964" s="35"/>
      <c r="J964" s="35"/>
      <c r="K964" s="35"/>
    </row>
    <row r="965" spans="9:11" ht="14.25" customHeight="1" x14ac:dyDescent="0.2">
      <c r="I965" s="35"/>
      <c r="J965" s="35"/>
      <c r="K965" s="35"/>
    </row>
    <row r="966" spans="9:11" ht="14.25" customHeight="1" x14ac:dyDescent="0.2">
      <c r="I966" s="35"/>
      <c r="J966" s="35"/>
      <c r="K966" s="35"/>
    </row>
    <row r="967" spans="9:11" ht="14.25" customHeight="1" x14ac:dyDescent="0.2">
      <c r="I967" s="35"/>
      <c r="J967" s="35"/>
      <c r="K967" s="35"/>
    </row>
    <row r="968" spans="9:11" ht="14.25" customHeight="1" x14ac:dyDescent="0.2">
      <c r="I968" s="35"/>
      <c r="J968" s="35"/>
      <c r="K968" s="35"/>
    </row>
    <row r="969" spans="9:11" ht="14.25" customHeight="1" x14ac:dyDescent="0.2">
      <c r="I969" s="35"/>
      <c r="J969" s="35"/>
      <c r="K969" s="35"/>
    </row>
    <row r="970" spans="9:11" ht="14.25" customHeight="1" x14ac:dyDescent="0.2">
      <c r="I970" s="35"/>
      <c r="J970" s="35"/>
      <c r="K970" s="35"/>
    </row>
    <row r="971" spans="9:11" ht="14.25" customHeight="1" x14ac:dyDescent="0.2">
      <c r="I971" s="35"/>
      <c r="J971" s="35"/>
      <c r="K971" s="35"/>
    </row>
    <row r="972" spans="9:11" ht="14.25" customHeight="1" x14ac:dyDescent="0.2">
      <c r="I972" s="35"/>
      <c r="J972" s="35"/>
      <c r="K972" s="35"/>
    </row>
    <row r="973" spans="9:11" ht="14.25" customHeight="1" x14ac:dyDescent="0.2">
      <c r="I973" s="35"/>
      <c r="J973" s="35"/>
      <c r="K973" s="35"/>
    </row>
    <row r="974" spans="9:11" ht="14.25" customHeight="1" x14ac:dyDescent="0.2">
      <c r="I974" s="35"/>
      <c r="J974" s="35"/>
      <c r="K974" s="35"/>
    </row>
    <row r="975" spans="9:11" ht="14.25" customHeight="1" x14ac:dyDescent="0.2">
      <c r="I975" s="35"/>
      <c r="J975" s="35"/>
      <c r="K975" s="35"/>
    </row>
    <row r="976" spans="9:11" ht="14.25" customHeight="1" x14ac:dyDescent="0.2">
      <c r="I976" s="35"/>
      <c r="J976" s="35"/>
      <c r="K976" s="35"/>
    </row>
    <row r="977" spans="9:11" ht="14.25" customHeight="1" x14ac:dyDescent="0.2">
      <c r="I977" s="35"/>
      <c r="J977" s="35"/>
      <c r="K977" s="35"/>
    </row>
    <row r="978" spans="9:11" ht="14.25" customHeight="1" x14ac:dyDescent="0.2">
      <c r="I978" s="35"/>
      <c r="J978" s="35"/>
      <c r="K978" s="35"/>
    </row>
    <row r="979" spans="9:11" ht="14.25" customHeight="1" x14ac:dyDescent="0.2">
      <c r="I979" s="35"/>
      <c r="J979" s="35"/>
      <c r="K979" s="35"/>
    </row>
    <row r="980" spans="9:11" ht="14.25" customHeight="1" x14ac:dyDescent="0.2">
      <c r="I980" s="35"/>
      <c r="J980" s="35"/>
      <c r="K980" s="35"/>
    </row>
    <row r="981" spans="9:11" ht="14.25" customHeight="1" x14ac:dyDescent="0.2">
      <c r="I981" s="35"/>
      <c r="J981" s="35"/>
      <c r="K981" s="35"/>
    </row>
    <row r="982" spans="9:11" ht="14.25" customHeight="1" x14ac:dyDescent="0.2">
      <c r="I982" s="35"/>
      <c r="J982" s="35"/>
      <c r="K982" s="35"/>
    </row>
    <row r="983" spans="9:11" ht="14.25" customHeight="1" x14ac:dyDescent="0.2">
      <c r="I983" s="35"/>
      <c r="J983" s="35"/>
      <c r="K983" s="35"/>
    </row>
    <row r="984" spans="9:11" ht="14.25" customHeight="1" x14ac:dyDescent="0.2">
      <c r="I984" s="35"/>
      <c r="J984" s="35"/>
      <c r="K984" s="35"/>
    </row>
    <row r="985" spans="9:11" ht="14.25" customHeight="1" x14ac:dyDescent="0.2">
      <c r="I985" s="35"/>
      <c r="J985" s="35"/>
      <c r="K985" s="35"/>
    </row>
    <row r="986" spans="9:11" ht="14.25" customHeight="1" x14ac:dyDescent="0.2">
      <c r="I986" s="35"/>
      <c r="J986" s="35"/>
      <c r="K986" s="35"/>
    </row>
    <row r="987" spans="9:11" ht="14.25" customHeight="1" x14ac:dyDescent="0.2">
      <c r="I987" s="35"/>
      <c r="J987" s="35"/>
      <c r="K987" s="35"/>
    </row>
    <row r="988" spans="9:11" ht="14.25" customHeight="1" x14ac:dyDescent="0.2">
      <c r="I988" s="35"/>
      <c r="J988" s="35"/>
      <c r="K988" s="35"/>
    </row>
    <row r="989" spans="9:11" ht="14.25" customHeight="1" x14ac:dyDescent="0.2">
      <c r="I989" s="35"/>
      <c r="J989" s="35"/>
      <c r="K989" s="35"/>
    </row>
    <row r="990" spans="9:11" ht="14.25" customHeight="1" x14ac:dyDescent="0.2">
      <c r="I990" s="35"/>
      <c r="J990" s="35"/>
      <c r="K990" s="35"/>
    </row>
    <row r="991" spans="9:11" ht="14.25" customHeight="1" x14ac:dyDescent="0.2">
      <c r="I991" s="35"/>
      <c r="J991" s="35"/>
      <c r="K991" s="35"/>
    </row>
    <row r="992" spans="9:11" ht="14.25" customHeight="1" x14ac:dyDescent="0.2">
      <c r="I992" s="35"/>
      <c r="J992" s="35"/>
      <c r="K992" s="35"/>
    </row>
    <row r="993" spans="9:11" ht="14.25" customHeight="1" x14ac:dyDescent="0.2">
      <c r="I993" s="35"/>
      <c r="J993" s="35"/>
      <c r="K993" s="35"/>
    </row>
    <row r="994" spans="9:11" ht="14.25" customHeight="1" x14ac:dyDescent="0.2">
      <c r="I994" s="35"/>
      <c r="J994" s="35"/>
      <c r="K994" s="35"/>
    </row>
    <row r="995" spans="9:11" ht="14.25" customHeight="1" x14ac:dyDescent="0.2">
      <c r="I995" s="35"/>
      <c r="J995" s="35"/>
      <c r="K995" s="35"/>
    </row>
    <row r="996" spans="9:11" ht="14.25" customHeight="1" x14ac:dyDescent="0.2">
      <c r="I996" s="35"/>
      <c r="J996" s="35"/>
      <c r="K996" s="35"/>
    </row>
    <row r="997" spans="9:11" ht="14.25" customHeight="1" x14ac:dyDescent="0.2">
      <c r="I997" s="35"/>
      <c r="J997" s="35"/>
      <c r="K997" s="35"/>
    </row>
    <row r="998" spans="9:11" ht="14.25" customHeight="1" x14ac:dyDescent="0.15"/>
    <row r="999" spans="9:11" ht="14.25" customHeight="1" x14ac:dyDescent="0.15"/>
    <row r="1000" spans="9:11" ht="14.25" customHeight="1" x14ac:dyDescent="0.15"/>
  </sheetData>
  <mergeCells count="6">
    <mergeCell ref="D4:D5"/>
    <mergeCell ref="B2:U2"/>
    <mergeCell ref="B4:B5"/>
    <mergeCell ref="C4:C5"/>
    <mergeCell ref="I4:O4"/>
    <mergeCell ref="I5:O20"/>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Rostered Leader</vt:lpstr>
      <vt:lpstr>Reference Values</vt:lpstr>
      <vt:lpstr>'Rostered Leader'!Print_Area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Kern</dc:creator>
  <cp:lastModifiedBy>Dan Forehand</cp:lastModifiedBy>
  <cp:lastPrinted>2022-03-29T20:34:24Z</cp:lastPrinted>
  <dcterms:created xsi:type="dcterms:W3CDTF">2020-01-17T22:42:34Z</dcterms:created>
  <dcterms:modified xsi:type="dcterms:W3CDTF">2024-04-04T14:53:25Z</dcterms:modified>
</cp:coreProperties>
</file>